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60" windowWidth="18180" windowHeight="7152" firstSheet="1" activeTab="9"/>
  </bookViews>
  <sheets>
    <sheet name="MATRAN DE-Tu Sang Tao" sheetId="1" state="hidden" r:id="rId1"/>
    <sheet name="LƯU Ý" sheetId="2" r:id="rId2"/>
    <sheet name="10-Thi HK1" sheetId="3" state="hidden" r:id="rId3"/>
    <sheet name="12-KTGHK1" sheetId="4" state="hidden" r:id="rId4"/>
    <sheet name="11- Thi HK1" sheetId="6" state="hidden" r:id="rId5"/>
    <sheet name="12- Thi HK 1" sheetId="8" state="hidden" r:id="rId6"/>
    <sheet name="12- Thi HK 2" sheetId="9" state="hidden" r:id="rId7"/>
    <sheet name="11 - Thi HK2" sheetId="14" state="hidden" r:id="rId8"/>
    <sheet name="10 - Thi HK2" sheetId="15" state="hidden" r:id="rId9"/>
    <sheet name="12 - TN - KTCuối HK2" sheetId="16" r:id="rId10"/>
  </sheets>
  <calcPr calcId="145621"/>
</workbook>
</file>

<file path=xl/calcChain.xml><?xml version="1.0" encoding="utf-8"?>
<calcChain xmlns="http://schemas.openxmlformats.org/spreadsheetml/2006/main">
  <c r="P6" i="16" l="1"/>
  <c r="D4" i="16"/>
  <c r="Q17" i="16" l="1"/>
  <c r="N2" i="16" l="1"/>
  <c r="N6" i="16" s="1"/>
  <c r="M2" i="16"/>
  <c r="M6" i="16" s="1"/>
  <c r="O2" i="16"/>
  <c r="L2" i="16"/>
  <c r="L4" i="16" s="1"/>
  <c r="N4" i="16" l="1"/>
  <c r="M4" i="16"/>
  <c r="L6" i="16"/>
  <c r="Q18" i="16" l="1"/>
  <c r="Q16" i="16"/>
  <c r="Q15" i="16"/>
  <c r="Q19" i="16"/>
  <c r="Q20" i="16"/>
  <c r="Q21" i="16"/>
  <c r="Q22" i="16"/>
  <c r="Q23" i="16"/>
  <c r="Q24" i="16"/>
  <c r="Q25" i="16"/>
  <c r="Q26" i="16"/>
  <c r="Q27" i="16"/>
  <c r="Q28" i="16"/>
  <c r="Q29" i="16"/>
  <c r="Q30" i="16"/>
  <c r="Q31" i="16"/>
  <c r="Q32" i="16"/>
  <c r="Q33" i="16"/>
  <c r="Q34" i="16"/>
  <c r="Q14" i="16"/>
  <c r="Q12" i="16"/>
  <c r="Q13" i="16"/>
  <c r="Q11" i="16"/>
  <c r="M7" i="16" l="1"/>
  <c r="N7" i="16"/>
  <c r="L7" i="16" l="1"/>
  <c r="N35" i="16"/>
  <c r="K35" i="16"/>
  <c r="H35" i="16"/>
  <c r="D35" i="16"/>
  <c r="Q10" i="16"/>
  <c r="D7" i="16"/>
  <c r="D6" i="16"/>
  <c r="D5" i="16"/>
  <c r="O4" i="16" l="1"/>
  <c r="P4" i="16" s="1"/>
  <c r="O6" i="16"/>
  <c r="Q35" i="16"/>
  <c r="Q36" i="16"/>
  <c r="N36" i="16"/>
  <c r="D36" i="16"/>
  <c r="H36" i="16"/>
  <c r="P2" i="16"/>
  <c r="K37" i="16"/>
  <c r="K36" i="16"/>
  <c r="H37" i="16"/>
  <c r="D37" i="16"/>
  <c r="N37" i="16"/>
  <c r="O7" i="16" l="1"/>
  <c r="Q37" i="16"/>
  <c r="P7" i="16"/>
  <c r="P17" i="9"/>
  <c r="M40" i="15"/>
  <c r="J40" i="15"/>
  <c r="J41" i="15" s="1"/>
  <c r="G40" i="15"/>
  <c r="C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N7" i="15"/>
  <c r="C7" i="15"/>
  <c r="O6" i="15"/>
  <c r="O7" i="15" s="1"/>
  <c r="N6" i="15"/>
  <c r="M6" i="15"/>
  <c r="M7" i="15" s="1"/>
  <c r="L6" i="15"/>
  <c r="L7" i="15" s="1"/>
  <c r="C6" i="15"/>
  <c r="M4" i="15"/>
  <c r="C4" i="15"/>
  <c r="C5" i="15" s="1"/>
  <c r="N2" i="15"/>
  <c r="M2" i="15"/>
  <c r="L2" i="15"/>
  <c r="L4" i="15" s="1"/>
  <c r="K2" i="15"/>
  <c r="K4" i="15" s="1"/>
  <c r="P12" i="14"/>
  <c r="P13" i="14"/>
  <c r="P14" i="14"/>
  <c r="P15" i="14"/>
  <c r="P16" i="14"/>
  <c r="P17" i="14"/>
  <c r="P18" i="14"/>
  <c r="P19" i="14"/>
  <c r="P20" i="14"/>
  <c r="P21" i="14"/>
  <c r="P22" i="14"/>
  <c r="P23" i="14"/>
  <c r="P12" i="6"/>
  <c r="P13" i="6"/>
  <c r="P14" i="6"/>
  <c r="P15" i="6"/>
  <c r="P16" i="6"/>
  <c r="P17" i="6"/>
  <c r="P18" i="6"/>
  <c r="P19" i="6"/>
  <c r="P20" i="6"/>
  <c r="P21" i="6"/>
  <c r="P22" i="6"/>
  <c r="P23" i="6"/>
  <c r="P24" i="6"/>
  <c r="P25" i="6"/>
  <c r="P26" i="6"/>
  <c r="P27" i="6"/>
  <c r="P28" i="6"/>
  <c r="P29" i="6"/>
  <c r="P30" i="6"/>
  <c r="P31" i="6"/>
  <c r="P32" i="6"/>
  <c r="P33" i="6"/>
  <c r="P34" i="6"/>
  <c r="M24" i="14"/>
  <c r="J24" i="14"/>
  <c r="G24" i="14"/>
  <c r="C24" i="14"/>
  <c r="P11" i="14"/>
  <c r="P10" i="14"/>
  <c r="C7" i="14"/>
  <c r="O6" i="14"/>
  <c r="O7" i="14" s="1"/>
  <c r="N6" i="14"/>
  <c r="N7" i="14" s="1"/>
  <c r="M6" i="14"/>
  <c r="M7" i="14" s="1"/>
  <c r="L6" i="14"/>
  <c r="L7" i="14" s="1"/>
  <c r="C6" i="14"/>
  <c r="C4" i="14"/>
  <c r="C5" i="14" s="1"/>
  <c r="N2" i="14"/>
  <c r="N4" i="14" s="1"/>
  <c r="M2" i="14"/>
  <c r="L2" i="14"/>
  <c r="L4" i="14" s="1"/>
  <c r="K2" i="14"/>
  <c r="K4" i="14" s="1"/>
  <c r="P40" i="15" l="1"/>
  <c r="G41" i="15"/>
  <c r="M42" i="15"/>
  <c r="J42" i="15"/>
  <c r="M41" i="15"/>
  <c r="J26" i="14"/>
  <c r="O2" i="15"/>
  <c r="M26" i="14"/>
  <c r="C41" i="15"/>
  <c r="P41" i="15"/>
  <c r="C42" i="15"/>
  <c r="G42" i="15"/>
  <c r="N4" i="15"/>
  <c r="O4" i="15" s="1"/>
  <c r="G25" i="14"/>
  <c r="J25" i="14"/>
  <c r="M25" i="14"/>
  <c r="O2" i="14"/>
  <c r="C25" i="14"/>
  <c r="P25" i="14"/>
  <c r="P24" i="14"/>
  <c r="C26" i="14"/>
  <c r="M4" i="14"/>
  <c r="O4" i="14" s="1"/>
  <c r="G26" i="14"/>
  <c r="P26" i="9"/>
  <c r="P27" i="9"/>
  <c r="P28" i="9"/>
  <c r="P29" i="9"/>
  <c r="P39" i="3"/>
  <c r="P22" i="3"/>
  <c r="P23" i="3"/>
  <c r="P24" i="3"/>
  <c r="P25" i="3"/>
  <c r="P26" i="3"/>
  <c r="P27" i="3"/>
  <c r="P28" i="3"/>
  <c r="P29" i="3"/>
  <c r="P30" i="3"/>
  <c r="P31" i="3"/>
  <c r="P32" i="3"/>
  <c r="P33" i="3"/>
  <c r="P34" i="3"/>
  <c r="P35" i="3"/>
  <c r="P36" i="3"/>
  <c r="P37" i="3"/>
  <c r="P38" i="3"/>
  <c r="M30" i="9"/>
  <c r="J30" i="9"/>
  <c r="G30" i="9"/>
  <c r="C30" i="9"/>
  <c r="P25" i="9"/>
  <c r="P24" i="9"/>
  <c r="P23" i="9"/>
  <c r="P22" i="9"/>
  <c r="P21" i="9"/>
  <c r="P20" i="9"/>
  <c r="P19" i="9"/>
  <c r="P18" i="9"/>
  <c r="P16" i="9"/>
  <c r="P15" i="9"/>
  <c r="P14" i="9"/>
  <c r="P13" i="9"/>
  <c r="P12" i="9"/>
  <c r="P11" i="9"/>
  <c r="P10" i="9"/>
  <c r="N7" i="9"/>
  <c r="C7" i="9"/>
  <c r="O6" i="9"/>
  <c r="O7" i="9" s="1"/>
  <c r="N6" i="9"/>
  <c r="M6" i="9"/>
  <c r="M7" i="9" s="1"/>
  <c r="L6" i="9"/>
  <c r="L7" i="9" s="1"/>
  <c r="C6" i="9"/>
  <c r="C4" i="9"/>
  <c r="C5" i="9" s="1"/>
  <c r="N2" i="9"/>
  <c r="N4" i="9" s="1"/>
  <c r="M2" i="9"/>
  <c r="M4" i="9" s="1"/>
  <c r="L2" i="9"/>
  <c r="L4" i="9" s="1"/>
  <c r="K2" i="9"/>
  <c r="K4" i="9" s="1"/>
  <c r="M32" i="8"/>
  <c r="J32" i="8"/>
  <c r="G32" i="8"/>
  <c r="G33" i="8" s="1"/>
  <c r="C32" i="8"/>
  <c r="C33" i="8" s="1"/>
  <c r="P28" i="8"/>
  <c r="P27" i="8"/>
  <c r="P26" i="8"/>
  <c r="P25" i="8"/>
  <c r="P24" i="8"/>
  <c r="P23" i="8"/>
  <c r="P22" i="8"/>
  <c r="P21" i="8"/>
  <c r="P20" i="8"/>
  <c r="P19" i="8"/>
  <c r="P18" i="8"/>
  <c r="P17" i="8"/>
  <c r="P16" i="8"/>
  <c r="P15" i="8"/>
  <c r="P14" i="8"/>
  <c r="P13" i="8"/>
  <c r="P12" i="8"/>
  <c r="P11" i="8"/>
  <c r="P10" i="8"/>
  <c r="C7" i="8"/>
  <c r="O6" i="8"/>
  <c r="O7" i="8" s="1"/>
  <c r="N6" i="8"/>
  <c r="N7" i="8" s="1"/>
  <c r="M6" i="8"/>
  <c r="M7" i="8" s="1"/>
  <c r="L6" i="8"/>
  <c r="L7" i="8" s="1"/>
  <c r="C6" i="8"/>
  <c r="C4" i="8"/>
  <c r="C5" i="8" s="1"/>
  <c r="N2" i="8"/>
  <c r="N4" i="8" s="1"/>
  <c r="M2" i="8"/>
  <c r="M4" i="8" s="1"/>
  <c r="L2" i="8"/>
  <c r="L4" i="8" s="1"/>
  <c r="K2" i="8"/>
  <c r="K4" i="8" s="1"/>
  <c r="P42" i="15" l="1"/>
  <c r="P26" i="14"/>
  <c r="C31" i="9"/>
  <c r="G31" i="9"/>
  <c r="P30" i="9"/>
  <c r="J32" i="9"/>
  <c r="M32" i="9"/>
  <c r="P31" i="9"/>
  <c r="J31" i="9"/>
  <c r="O4" i="9"/>
  <c r="M31" i="9"/>
  <c r="C32" i="9"/>
  <c r="O2" i="9"/>
  <c r="G32" i="9"/>
  <c r="O2" i="8"/>
  <c r="J33" i="8"/>
  <c r="P33" i="8"/>
  <c r="M33" i="8"/>
  <c r="P32" i="8"/>
  <c r="C34" i="8"/>
  <c r="O4" i="8"/>
  <c r="G34" i="8"/>
  <c r="J34" i="8"/>
  <c r="M34" i="8"/>
  <c r="M35" i="6"/>
  <c r="M37" i="6" s="1"/>
  <c r="J35" i="6"/>
  <c r="G35" i="6"/>
  <c r="C35" i="6"/>
  <c r="P11" i="6"/>
  <c r="P10" i="6"/>
  <c r="C7" i="6"/>
  <c r="O6" i="6"/>
  <c r="O7" i="6" s="1"/>
  <c r="N6" i="6"/>
  <c r="N7" i="6" s="1"/>
  <c r="M6" i="6"/>
  <c r="M7" i="6" s="1"/>
  <c r="L6" i="6"/>
  <c r="L7" i="6" s="1"/>
  <c r="C6" i="6"/>
  <c r="C4" i="6"/>
  <c r="C5" i="6" s="1"/>
  <c r="N2" i="6"/>
  <c r="N4" i="6" s="1"/>
  <c r="M2" i="6"/>
  <c r="M4" i="6" s="1"/>
  <c r="L2" i="6"/>
  <c r="L4" i="6" s="1"/>
  <c r="K2" i="6"/>
  <c r="K4" i="6" s="1"/>
  <c r="J37" i="6" l="1"/>
  <c r="P32" i="9"/>
  <c r="P34" i="8"/>
  <c r="P36" i="6"/>
  <c r="C36" i="6"/>
  <c r="G36" i="6"/>
  <c r="O4" i="6"/>
  <c r="J36" i="6"/>
  <c r="P35" i="6"/>
  <c r="M36" i="6"/>
  <c r="O2" i="6"/>
  <c r="C37" i="6"/>
  <c r="G37" i="6"/>
  <c r="P37" i="6" l="1"/>
  <c r="M20" i="4" l="1"/>
  <c r="J20" i="4"/>
  <c r="G20" i="4"/>
  <c r="C20" i="4"/>
  <c r="P19" i="4"/>
  <c r="P18" i="4"/>
  <c r="P17" i="4"/>
  <c r="P16" i="4"/>
  <c r="P15" i="4"/>
  <c r="P14" i="4"/>
  <c r="P13" i="4"/>
  <c r="P12" i="4"/>
  <c r="P11" i="4"/>
  <c r="P10" i="4"/>
  <c r="L7" i="4"/>
  <c r="C7" i="4"/>
  <c r="O6" i="4"/>
  <c r="O7" i="4" s="1"/>
  <c r="N6" i="4"/>
  <c r="N7" i="4" s="1"/>
  <c r="M6" i="4"/>
  <c r="M7" i="4" s="1"/>
  <c r="L6" i="4"/>
  <c r="C6" i="4"/>
  <c r="C4" i="4"/>
  <c r="C5" i="4" s="1"/>
  <c r="N2" i="4"/>
  <c r="N4" i="4" s="1"/>
  <c r="M2" i="4"/>
  <c r="M4" i="4" s="1"/>
  <c r="L2" i="4"/>
  <c r="L4" i="4" s="1"/>
  <c r="K2" i="4"/>
  <c r="K4" i="4" s="1"/>
  <c r="P17" i="1"/>
  <c r="P18" i="1"/>
  <c r="P19" i="1"/>
  <c r="P20" i="1"/>
  <c r="P21" i="1"/>
  <c r="P22" i="1"/>
  <c r="P23" i="1"/>
  <c r="P24" i="1"/>
  <c r="P25" i="1"/>
  <c r="P26" i="1"/>
  <c r="P27" i="1"/>
  <c r="P28" i="1"/>
  <c r="P29" i="1"/>
  <c r="P30" i="1"/>
  <c r="P31" i="1"/>
  <c r="P32" i="1"/>
  <c r="P33" i="1"/>
  <c r="P34" i="1"/>
  <c r="P35" i="1"/>
  <c r="P36" i="1"/>
  <c r="P37" i="1"/>
  <c r="P38" i="1"/>
  <c r="P39" i="1"/>
  <c r="P40" i="1"/>
  <c r="M40" i="3"/>
  <c r="J40" i="3"/>
  <c r="G40" i="3"/>
  <c r="C40" i="3"/>
  <c r="P21" i="3"/>
  <c r="P20" i="3"/>
  <c r="P19" i="3"/>
  <c r="P18" i="3"/>
  <c r="P17" i="3"/>
  <c r="P16" i="3"/>
  <c r="P15" i="3"/>
  <c r="P14" i="3"/>
  <c r="P13" i="3"/>
  <c r="P12" i="3"/>
  <c r="P11" i="3"/>
  <c r="P10" i="3"/>
  <c r="C7" i="3"/>
  <c r="O6" i="3"/>
  <c r="O7" i="3" s="1"/>
  <c r="N6" i="3"/>
  <c r="N7" i="3" s="1"/>
  <c r="M6" i="3"/>
  <c r="M7" i="3" s="1"/>
  <c r="L6" i="3"/>
  <c r="L7" i="3" s="1"/>
  <c r="C6" i="3"/>
  <c r="C4" i="3"/>
  <c r="C5" i="3" s="1"/>
  <c r="N2" i="3"/>
  <c r="N4" i="3" s="1"/>
  <c r="M2" i="3"/>
  <c r="M4" i="3" s="1"/>
  <c r="L2" i="3"/>
  <c r="L4" i="3" s="1"/>
  <c r="K2" i="3"/>
  <c r="K4" i="3" s="1"/>
  <c r="P40" i="3" l="1"/>
  <c r="M42" i="3"/>
  <c r="P41" i="3"/>
  <c r="J41" i="3"/>
  <c r="G41" i="3"/>
  <c r="C41" i="3"/>
  <c r="J42" i="3"/>
  <c r="M41" i="3"/>
  <c r="P20" i="4"/>
  <c r="C21" i="4"/>
  <c r="G21" i="4"/>
  <c r="O4" i="4"/>
  <c r="J22" i="4"/>
  <c r="P21" i="4"/>
  <c r="M22" i="4"/>
  <c r="J21" i="4"/>
  <c r="M21" i="4"/>
  <c r="O2" i="4"/>
  <c r="C22" i="4"/>
  <c r="G22" i="4"/>
  <c r="O4" i="3"/>
  <c r="O2" i="3"/>
  <c r="G42" i="3"/>
  <c r="C42" i="3"/>
  <c r="L7" i="1"/>
  <c r="L6" i="1"/>
  <c r="O6" i="1"/>
  <c r="O7" i="1" s="1"/>
  <c r="N6" i="1"/>
  <c r="N7" i="1" s="1"/>
  <c r="M6" i="1"/>
  <c r="M7" i="1" s="1"/>
  <c r="K2" i="1"/>
  <c r="K4" i="1" s="1"/>
  <c r="M2" i="1"/>
  <c r="M4" i="1" s="1"/>
  <c r="N2" i="1"/>
  <c r="N4" i="1" s="1"/>
  <c r="L2" i="1"/>
  <c r="L4" i="1" s="1"/>
  <c r="P42" i="3" l="1"/>
  <c r="P22" i="4"/>
  <c r="O4" i="1"/>
  <c r="O2" i="1"/>
  <c r="C6" i="1"/>
  <c r="C47" i="1" l="1"/>
  <c r="G47" i="1"/>
  <c r="J47" i="1"/>
  <c r="M47" i="1"/>
  <c r="M49" i="1" s="1"/>
  <c r="C4" i="1" l="1"/>
  <c r="C5" i="1" l="1"/>
  <c r="C7" i="1"/>
  <c r="C49" i="1" l="1"/>
  <c r="G49" i="1"/>
  <c r="J49" i="1"/>
  <c r="C48" i="1"/>
  <c r="G48" i="1"/>
  <c r="J48" i="1"/>
  <c r="M48" i="1"/>
  <c r="P12" i="1"/>
  <c r="P13" i="1"/>
  <c r="P14" i="1"/>
  <c r="P15" i="1"/>
  <c r="P16" i="1"/>
  <c r="P41" i="1"/>
  <c r="P42" i="1"/>
  <c r="P43" i="1"/>
  <c r="P44" i="1"/>
  <c r="P45" i="1"/>
  <c r="P46" i="1"/>
  <c r="P11" i="1"/>
  <c r="P10" i="1"/>
  <c r="P47" i="1" l="1"/>
  <c r="P48" i="1"/>
  <c r="P49" i="1"/>
</calcChain>
</file>

<file path=xl/sharedStrings.xml><?xml version="1.0" encoding="utf-8"?>
<sst xmlns="http://schemas.openxmlformats.org/spreadsheetml/2006/main" count="670" uniqueCount="211">
  <si>
    <t xml:space="preserve">Chủ Đề </t>
  </si>
  <si>
    <t>Đơn Điệu</t>
  </si>
  <si>
    <t>Cực Trị</t>
  </si>
  <si>
    <t>Max và Min</t>
  </si>
  <si>
    <t>Tiệm Cận</t>
  </si>
  <si>
    <t>Đồ Thị</t>
  </si>
  <si>
    <t>Giao Điểm</t>
  </si>
  <si>
    <t>Số Nghiệm</t>
  </si>
  <si>
    <t>Chương I Giải Tích</t>
  </si>
  <si>
    <t>Chương I Hình Học</t>
  </si>
  <si>
    <t>Khái Niện Khối Đa Diện</t>
  </si>
  <si>
    <t>Tổng Số Câu Theo Từng mức</t>
  </si>
  <si>
    <t>Tỉ lệ theo mức độ</t>
  </si>
  <si>
    <t>Tổng Điểm Theo Từng mức</t>
  </si>
  <si>
    <t>Câu Mức 1</t>
  </si>
  <si>
    <t>Câu Mức 2</t>
  </si>
  <si>
    <t>Câu Mức 3</t>
  </si>
  <si>
    <t>Câu Mức 4</t>
  </si>
  <si>
    <t>Tổng Từng Nội Dung</t>
  </si>
  <si>
    <t>Khối Chóp</t>
  </si>
  <si>
    <t xml:space="preserve"> Khối Nón</t>
  </si>
  <si>
    <t>Khối Trụ</t>
  </si>
  <si>
    <t xml:space="preserve"> Khối Cầu</t>
  </si>
  <si>
    <t xml:space="preserve"> Khối Lăng Trụ</t>
  </si>
  <si>
    <t>Thời gian làm bài thi</t>
  </si>
  <si>
    <t>Thời gian làm bài bình quân cho một câu</t>
  </si>
  <si>
    <t>câu</t>
  </si>
  <si>
    <t>phút</t>
  </si>
  <si>
    <t>điểm</t>
  </si>
  <si>
    <t>%</t>
  </si>
  <si>
    <t>Nhập tổng số câu (TN hay TL)</t>
  </si>
  <si>
    <t>Điểm bình quân cho 1 câu</t>
  </si>
  <si>
    <t>Phần trăm bình quân cho 1 câu</t>
  </si>
  <si>
    <t>Nhập quy định thời gian làm bài (TL hay TN)</t>
  </si>
  <si>
    <t>Tính theo thang điểm</t>
  </si>
  <si>
    <t>M1</t>
  </si>
  <si>
    <t>M2</t>
  </si>
  <si>
    <t>M3</t>
  </si>
  <si>
    <t>M4</t>
  </si>
  <si>
    <t>MỨC</t>
  </si>
  <si>
    <t>TM</t>
  </si>
  <si>
    <t>TSC</t>
  </si>
  <si>
    <t>NHẬP TỈ LỆ MA TRẬN</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</si>
  <si>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</si>
  <si>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</si>
  <si>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</si>
  <si>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</si>
  <si>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t>Câu tự luận:  vẫn đảm bảo theo mức độ 4:3:2:1, trong đó:</t>
  </si>
  <si>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t>
    </r>
  </si>
  <si>
    <t xml:space="preserve"> - Thông hiểu: 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t>
  </si>
  <si>
    <t>- Vận dụng: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t>
  </si>
  <si>
    <t>- Vận dụng cao: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</si>
  <si>
    <t>TỔNG THỜI GIAN CHO TỪNG MỨC</t>
  </si>
  <si>
    <t xml:space="preserve">MA TRẬN ĐỀ </t>
  </si>
  <si>
    <t>Thời gian làm bài cho 1 câu TN:</t>
  </si>
  <si>
    <t>Thời gian làm bài cho 1 câu TL:</t>
  </si>
  <si>
    <t>Chú ý : Chỉ được phép nhập vào khu vực màu đỏ hay màu trắng</t>
  </si>
  <si>
    <t>Chương I Đại Số</t>
  </si>
  <si>
    <t>NHẬP THỜI GIAN 1 CÂU</t>
  </si>
  <si>
    <t>Chương II Giải Tích</t>
  </si>
  <si>
    <t>Lũy Thừa</t>
  </si>
  <si>
    <t>Hàm Số Lũy Thừa</t>
  </si>
  <si>
    <t>Lôgarit</t>
  </si>
  <si>
    <t xml:space="preserve">Hàm Số Mũ </t>
  </si>
  <si>
    <t>Hàm Số Lôgarit</t>
  </si>
  <si>
    <t>Phương trình mũ</t>
  </si>
  <si>
    <t>Phương trình Lôgarit</t>
  </si>
  <si>
    <t>Bất phương trình mũ</t>
  </si>
  <si>
    <t>Bất phương trình Lôgarit</t>
  </si>
  <si>
    <t>Chương II Hình Học</t>
  </si>
  <si>
    <t>Khối Nón</t>
  </si>
  <si>
    <t>Khối Cầu</t>
  </si>
  <si>
    <t>Chương III Giải Tích</t>
  </si>
  <si>
    <t xml:space="preserve">Nguyên Hàm </t>
  </si>
  <si>
    <t>Tích Phân</t>
  </si>
  <si>
    <t>Diện Tích Hình Phẳng</t>
  </si>
  <si>
    <t>Thể Tích Vật Thể Xoay</t>
  </si>
  <si>
    <t>Chương III Hình Học</t>
  </si>
  <si>
    <t>Tọa Độ</t>
  </si>
  <si>
    <t>Tích Vô Hướng</t>
  </si>
  <si>
    <t>Phương Trình Mặt Cầu</t>
  </si>
  <si>
    <t>Vectơ Pháp Tuyến Của Mặt Phẳng</t>
  </si>
  <si>
    <t>Biểu Thức Tọa Độ Các Phép Toán Vectơ</t>
  </si>
  <si>
    <t>Phương Trình Tổng Quát Của Mặt Phẳng</t>
  </si>
  <si>
    <t>Hai Mặt Phẳng Song Song, Vuông Góc</t>
  </si>
  <si>
    <t>Khoảng Cách Từ Một Điểm Đến Một Mặt Phẳng</t>
  </si>
  <si>
    <t>Phương Trình Tham số Của Đường Thẳng</t>
  </si>
  <si>
    <t>Vị Trí Tương Đối Của Hai Đường Thẳng</t>
  </si>
  <si>
    <t>Bài Toán Hình Chiếu</t>
  </si>
  <si>
    <t>Bài Toán Max Min</t>
  </si>
  <si>
    <t>Chương IV Hình Học</t>
  </si>
  <si>
    <t>Số Phức</t>
  </si>
  <si>
    <t>Cộng, Trừ và Nhân Số Phức</t>
  </si>
  <si>
    <t>Phép Chia Số Phức</t>
  </si>
  <si>
    <t>Phương Trình Bật Hai Với Hệ Số Thực</t>
  </si>
  <si>
    <t xml:space="preserve">Mệnh Đề </t>
  </si>
  <si>
    <t>Tập Hợp</t>
  </si>
  <si>
    <t>Các Phép Toán Tập Hợp</t>
  </si>
  <si>
    <t>Các Tập Hợp Số</t>
  </si>
  <si>
    <t xml:space="preserve">Số gần Đúng - Sai Số </t>
  </si>
  <si>
    <t>Các Định Nghĩa Vec tơ</t>
  </si>
  <si>
    <t>Tổng Hiệu Của Hai vec tơ</t>
  </si>
  <si>
    <t>Tọa Độ Vec tơ</t>
  </si>
  <si>
    <t>Tọa Độ Điểm</t>
  </si>
  <si>
    <t>Hàm Số</t>
  </si>
  <si>
    <t>Hàm Số Bậc Nhất</t>
  </si>
  <si>
    <t>Hàm số Bậc Hai</t>
  </si>
  <si>
    <t>Chương II Đại Số</t>
  </si>
  <si>
    <t xml:space="preserve">Giá Trị Lượng giác Từ 0 đến 180 </t>
  </si>
  <si>
    <t>Tích Vô Hướng Của Hai Vec tơ</t>
  </si>
  <si>
    <t>Hệ Thức Lượng Trong Tam Giác</t>
  </si>
  <si>
    <t>Chương III Đại Số</t>
  </si>
  <si>
    <t>Đại Cương Về Phương Trình</t>
  </si>
  <si>
    <t>Phương Trình Quy về bậc Nhất Và Bậc Hai</t>
  </si>
  <si>
    <t>Phương Trình Đường Thẳng</t>
  </si>
  <si>
    <t>Phương trình Đưởng Tròn</t>
  </si>
  <si>
    <t>Phương Trình Elip</t>
  </si>
  <si>
    <t>Chương IV Đại Số</t>
  </si>
  <si>
    <t>Bất Đẳng Thức</t>
  </si>
  <si>
    <t xml:space="preserve">PT Và Hệ PT Bậc Nhất Nhiều Ẩn </t>
  </si>
  <si>
    <t>BPT Và Hệ BPT Một Ẩn</t>
  </si>
  <si>
    <t>Dấu Của Nhị Thức Bậc Nhất</t>
  </si>
  <si>
    <t>Bất Phương Trình Bậc Nhất Hai Ẩn</t>
  </si>
  <si>
    <t>Dấu Tam Thức Bậc Hai</t>
  </si>
  <si>
    <t>Thống Kê</t>
  </si>
  <si>
    <t>Chương V Đại Số</t>
  </si>
  <si>
    <t>Chương VI Đại Số</t>
  </si>
  <si>
    <t>Cung Góc Lượng Giác</t>
  </si>
  <si>
    <t>Giá Trị Lượng Giác Của Một Cung</t>
  </si>
  <si>
    <t>Công Thức Lượng Giác</t>
  </si>
  <si>
    <t>Chương I Đại Số + Giải Tích</t>
  </si>
  <si>
    <t>Hàm Số Lượng Giác</t>
  </si>
  <si>
    <t>Phương Trình Lượng Giác Cơ Bản</t>
  </si>
  <si>
    <t>Một Số Phương Trình Lượng Giác Thường Gặp</t>
  </si>
  <si>
    <t>Quy Tắc Đếm</t>
  </si>
  <si>
    <t>Hoán Vị - Chỉnh Hợp - Tổ Hợp</t>
  </si>
  <si>
    <t>Xác Suất Của Biến Cố</t>
  </si>
  <si>
    <t>Phép Thử Và Biến Cố</t>
  </si>
  <si>
    <t>Chương II Đại Số + Giải Tích</t>
  </si>
  <si>
    <t>Phép Biến Hình</t>
  </si>
  <si>
    <t>Phép Tịnh Tiến</t>
  </si>
  <si>
    <t>Phép Đối Xứng Trục</t>
  </si>
  <si>
    <t>Phép Đối Xứng Tâm</t>
  </si>
  <si>
    <t>Phép Quay</t>
  </si>
  <si>
    <t>KN Phép Giời Hình - Hai Hình Bằng Nhau</t>
  </si>
  <si>
    <t>Phép Vị Tự</t>
  </si>
  <si>
    <t>Phép Đồng Dạng</t>
  </si>
  <si>
    <t>Nhị Thức Niu - tơn</t>
  </si>
  <si>
    <t>Đại Cương về Đường Thẳng Và Mặt Phẳng</t>
  </si>
  <si>
    <t>Hai Đường Thẳng Chéo Nhau Hay Song Song</t>
  </si>
  <si>
    <t>Đường Thẳng và mặt Phẳng Song Song</t>
  </si>
  <si>
    <t>Phương Pháp Quy Nạp Toán Học</t>
  </si>
  <si>
    <t>Dãy Số</t>
  </si>
  <si>
    <t>Cấp Số Cộng</t>
  </si>
  <si>
    <t>Cấp Số Nhân</t>
  </si>
  <si>
    <t xml:space="preserve">Chương III Đại Số Và Giải Tích </t>
  </si>
  <si>
    <t>Chương IV Đại Số + Giải Tích</t>
  </si>
  <si>
    <t>Giới Hạn Của Dãy Số</t>
  </si>
  <si>
    <t>Giới Hạn Của hàm Số</t>
  </si>
  <si>
    <t>Hàm Số Liên Tục</t>
  </si>
  <si>
    <t>Vec tơ trong không gian</t>
  </si>
  <si>
    <t>Hai Đường Thẳng Vuông Góc</t>
  </si>
  <si>
    <t>Đường Thẳng Vuông Góc Với Mặt Phẳng</t>
  </si>
  <si>
    <t>Hai Mặt Phẳng Vuông Góc</t>
  </si>
  <si>
    <t>Góc</t>
  </si>
  <si>
    <t>Khoảng Cách</t>
  </si>
  <si>
    <t>Chương V Đại Số + Giải Tích</t>
  </si>
  <si>
    <t xml:space="preserve">Định Nghĩa và Ý Nghĩa Của Đạo Hàm </t>
  </si>
  <si>
    <t>Quy Tắc Tính Đạo Hàm</t>
  </si>
  <si>
    <t>Đạo Hàm Của Hàm Lượng Giác</t>
  </si>
  <si>
    <t>Vi Phân</t>
  </si>
  <si>
    <t>Đạo Hàm Cấp Hai</t>
  </si>
  <si>
    <t>c1</t>
  </si>
  <si>
    <t>c2</t>
  </si>
  <si>
    <t>c3</t>
  </si>
  <si>
    <t>c4</t>
  </si>
  <si>
    <t>c5</t>
  </si>
  <si>
    <t>Hai Mặt Phẳng Song Song</t>
  </si>
  <si>
    <t>Phép Chiếu Song Song. Hình Biểu Diễn</t>
  </si>
  <si>
    <t>Số phức</t>
  </si>
  <si>
    <t>Phương Trình Tham số ,Chính tắc của đường Thẳng</t>
  </si>
  <si>
    <t>Nguyên Hàm</t>
  </si>
  <si>
    <t>Tích phân</t>
  </si>
  <si>
    <t>Hệ toạ độ trong không gian</t>
  </si>
  <si>
    <t>Phương trình mặt phẳng</t>
  </si>
  <si>
    <t>Phương trình đường thẳng</t>
  </si>
  <si>
    <t>Chương IV Giải Tích</t>
  </si>
  <si>
    <t>Định nghĩa</t>
  </si>
  <si>
    <t>Các phương pháp tính nguyên hàm</t>
  </si>
  <si>
    <t>Các phương pháp tính tích phân</t>
  </si>
  <si>
    <t xml:space="preserve">Số câu giải tích </t>
  </si>
  <si>
    <t>Số câu hình học</t>
  </si>
  <si>
    <t>Tổng</t>
  </si>
  <si>
    <t>Ứng dụng của tích phân</t>
  </si>
  <si>
    <t>Tính diện tích hình phẳng</t>
  </si>
  <si>
    <t>Tính thể tích của vật thể</t>
  </si>
  <si>
    <t xml:space="preserve">Chú ý : Chỉ điền vào nền trắng chữ đỏ </t>
  </si>
  <si>
    <t>Mức độ câu hỏi</t>
  </si>
  <si>
    <r>
      <t xml:space="preserve">+ Trắc nghiệm: 
</t>
    </r>
    <r>
      <rPr>
        <b/>
        <sz val="12"/>
        <color theme="1"/>
        <rFont val="Times New Roman"/>
        <family val="1"/>
      </rPr>
      <t>Nhận biết</t>
    </r>
    <r>
      <rPr>
        <sz val="12"/>
        <color theme="1"/>
        <rFont val="Times New Roman"/>
        <family val="1"/>
      </rPr>
      <t xml:space="preserve">: Thời gian  đọc và làm câu nhận biết từ 60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120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từ 150 giây/câu.Mục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180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</si>
  <si>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SC</t>
  </si>
  <si>
    <t>Tính chất +Tồn tại nguyên hàm + Công thức</t>
  </si>
  <si>
    <t xml:space="preserve">Tính chất </t>
  </si>
  <si>
    <t>Trong vật lý và thực tế</t>
  </si>
  <si>
    <t>Vị trí tương đối của hai đường thẳng, đường và mặt</t>
  </si>
  <si>
    <t>Phương Trình Bậc Hai Với Hệ Số Thực</t>
  </si>
  <si>
    <t>Qui tròn số câu : 35+10+5+0</t>
  </si>
  <si>
    <t>Số phức(Số i,Định nghĩa, bằng nhau,Điễm biểu diễn, Môđun, liên hợp)</t>
  </si>
  <si>
    <t>Qui tròn :8+5+2+2</t>
  </si>
  <si>
    <t>Qui tròn :17+10+3+3</t>
  </si>
  <si>
    <t>MA TRẬN ĐỀ - ĐẶC TẢ MA TRẬN ĐỀ KIỂM TRA CUỐI HỌC KỲ 2 - TOÁN KHỐI 12 NĂM 202-2022</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</si>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</sst>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3"/>
      <scheme val="minor"/>
    </font>
    <font>
      <sz val="14"/>
      <color theme="1"/>
      <name val="Times New Roman"/>
      <family val="1"/>
    </font>
    <font>
      <sz val="12"/>
      <color rgb="FFFF0000"/>
      <name val="Times New Roman"/>
      <family val="1"/>
    </font>
    <font>
      <sz val="12"/>
      <color theme="1"/>
      <name val="Times New Roman"/>
      <family val="1"/>
    </font>
    <font>
      <sz val="12"/>
      <name val="Times New Roman"/>
      <family val="1"/>
    </font>
    <font>
      <b/>
      <i/>
      <sz val="14"/>
      <color theme="1"/>
      <name val="Times New Roman"/>
      <family val="1"/>
    </font>
    <font>
      <b/>
      <sz val="12"/>
      <color theme="1"/>
      <name val="Times New Roman"/>
      <family val="1"/>
    </font>
    <font>
      <sz val="9"/>
      <name val="Times New Roman"/>
      <family val="1"/>
    </font>
    <font>
      <sz val="11"/>
      <color rgb="FFFF0000"/>
      <name val="Times New Roman"/>
      <family val="1"/>
    </font>
    <font>
      <b/>
      <sz val="20"/>
      <color theme="1"/>
      <name val="Times New Roman"/>
      <family val="1"/>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97">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4" borderId="0" xfId="0" applyFont="1" applyFill="1" applyProtection="1">
      <protection locked="0"/>
    </xf>
    <xf numFmtId="0" fontId="3" fillId="4" borderId="0" xfId="0" applyFont="1" applyFill="1" applyProtection="1"/>
    <xf numFmtId="0" fontId="3" fillId="4" borderId="0" xfId="0" applyFont="1" applyFill="1" applyAlignment="1" applyProtection="1">
      <alignment horizontal="right"/>
    </xf>
    <xf numFmtId="0" fontId="3" fillId="2" borderId="1" xfId="0" applyFont="1" applyFill="1" applyBorder="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0" fontId="2" fillId="6" borderId="1" xfId="0" applyFont="1" applyFill="1" applyBorder="1" applyAlignment="1" applyProtection="1">
      <alignment horizontal="center"/>
      <protection locked="0"/>
    </xf>
    <xf numFmtId="0" fontId="3" fillId="3" borderId="1" xfId="0" applyFont="1" applyFill="1" applyBorder="1" applyAlignment="1" applyProtection="1">
      <alignment horizontal="center"/>
    </xf>
    <xf numFmtId="0" fontId="3" fillId="5" borderId="1" xfId="0" applyFont="1" applyFill="1" applyBorder="1" applyAlignment="1" applyProtection="1">
      <alignment horizontal="center"/>
    </xf>
    <xf numFmtId="0" fontId="5"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3" fillId="0" borderId="0" xfId="0" applyFont="1"/>
    <xf numFmtId="0" fontId="2" fillId="0" borderId="1" xfId="0" applyFont="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3" fillId="0" borderId="0" xfId="0" applyFont="1" applyAlignment="1" applyProtection="1">
      <alignment horizontal="left"/>
      <protection locked="0"/>
    </xf>
    <xf numFmtId="0" fontId="3" fillId="3" borderId="0" xfId="0" applyFont="1" applyFill="1" applyAlignment="1" applyProtection="1">
      <alignment horizontal="center"/>
      <protection locked="0"/>
    </xf>
    <xf numFmtId="0" fontId="3" fillId="3" borderId="0" xfId="0" applyFont="1" applyFill="1" applyAlignment="1" applyProtection="1">
      <alignment horizontal="left"/>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2" borderId="1"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8" xfId="0" applyFont="1" applyBorder="1" applyAlignment="1" applyProtection="1">
      <alignment horizontal="center" vertical="center" wrapText="1"/>
      <protection locked="0"/>
    </xf>
    <xf numFmtId="0" fontId="3" fillId="3" borderId="1" xfId="0" applyFont="1" applyFill="1" applyBorder="1" applyAlignment="1" applyProtection="1">
      <alignment horizontal="center"/>
      <protection locked="0"/>
    </xf>
    <xf numFmtId="0" fontId="3" fillId="2" borderId="1" xfId="0" applyFont="1" applyFill="1" applyBorder="1" applyAlignment="1" applyProtection="1">
      <alignment horizontal="center"/>
    </xf>
    <xf numFmtId="0" fontId="4" fillId="4" borderId="1" xfId="0" applyFont="1" applyFill="1" applyBorder="1" applyAlignment="1" applyProtection="1">
      <alignment horizontal="center"/>
    </xf>
    <xf numFmtId="0" fontId="3" fillId="3" borderId="0" xfId="0" applyFont="1" applyFill="1" applyAlignment="1" applyProtection="1">
      <alignment horizontal="center"/>
    </xf>
    <xf numFmtId="0" fontId="4" fillId="4" borderId="1" xfId="0" applyFont="1" applyFill="1" applyBorder="1" applyAlignment="1" applyProtection="1">
      <alignment horizontal="center"/>
      <protection hidden="1"/>
    </xf>
    <xf numFmtId="0" fontId="3" fillId="3" borderId="0" xfId="0" applyFont="1" applyFill="1" applyAlignment="1" applyProtection="1">
      <alignment horizontal="center"/>
      <protection hidden="1"/>
    </xf>
    <xf numFmtId="0" fontId="3" fillId="4" borderId="0" xfId="0" applyFont="1" applyFill="1" applyProtection="1">
      <protection hidden="1"/>
    </xf>
    <xf numFmtId="0" fontId="3" fillId="4" borderId="0" xfId="0" applyFont="1" applyFill="1" applyAlignment="1" applyProtection="1">
      <alignment horizontal="right"/>
      <protection hidden="1"/>
    </xf>
    <xf numFmtId="0" fontId="3" fillId="3"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2" fillId="0" borderId="0" xfId="0" applyFont="1" applyProtection="1">
      <protection hidden="1"/>
    </xf>
    <xf numFmtId="0" fontId="3" fillId="0" borderId="0" xfId="0" applyFont="1" applyProtection="1">
      <protection hidden="1"/>
    </xf>
    <xf numFmtId="0" fontId="2" fillId="0" borderId="0" xfId="0" applyFont="1" applyAlignment="1" applyProtection="1">
      <alignment horizontal="center"/>
      <protection hidden="1"/>
    </xf>
    <xf numFmtId="0" fontId="4" fillId="2" borderId="1" xfId="0" applyFont="1" applyFill="1" applyBorder="1" applyAlignment="1" applyProtection="1">
      <alignment horizontal="center"/>
      <protection hidden="1"/>
    </xf>
    <xf numFmtId="0" fontId="2" fillId="0" borderId="0" xfId="0" applyFont="1" applyAlignment="1" applyProtection="1">
      <alignment horizontal="left"/>
      <protection hidden="1"/>
    </xf>
    <xf numFmtId="0" fontId="3" fillId="0" borderId="0" xfId="0" applyFont="1" applyAlignment="1" applyProtection="1">
      <alignment horizontal="center"/>
      <protection hidden="1"/>
    </xf>
    <xf numFmtId="0" fontId="3" fillId="3" borderId="0" xfId="0" applyFont="1" applyFill="1" applyAlignment="1" applyProtection="1">
      <alignment horizontal="left"/>
      <protection hidden="1"/>
    </xf>
    <xf numFmtId="0" fontId="3" fillId="0" borderId="1" xfId="0" applyFont="1" applyBorder="1" applyAlignment="1" applyProtection="1">
      <alignment horizontal="left"/>
      <protection hidden="1"/>
    </xf>
    <xf numFmtId="0" fontId="2" fillId="6" borderId="1" xfId="0" applyFont="1" applyFill="1" applyBorder="1" applyAlignment="1" applyProtection="1">
      <alignment horizontal="center"/>
      <protection hidden="1"/>
    </xf>
    <xf numFmtId="0" fontId="3" fillId="0" borderId="1" xfId="0" applyFont="1" applyBorder="1" applyAlignment="1" applyProtection="1">
      <alignment horizontal="left" wrapText="1"/>
      <protection hidden="1"/>
    </xf>
    <xf numFmtId="0" fontId="3" fillId="0" borderId="3" xfId="0" applyFont="1" applyBorder="1" applyAlignment="1" applyProtection="1">
      <alignment horizontal="left"/>
      <protection hidden="1"/>
    </xf>
    <xf numFmtId="0" fontId="3" fillId="0" borderId="4" xfId="0" applyFont="1" applyBorder="1" applyAlignment="1" applyProtection="1">
      <alignment horizontal="left"/>
      <protection hidden="1"/>
    </xf>
    <xf numFmtId="0" fontId="3" fillId="0" borderId="5" xfId="0" applyFont="1" applyBorder="1" applyAlignment="1" applyProtection="1">
      <alignment horizontal="left"/>
      <protection hidden="1"/>
    </xf>
    <xf numFmtId="0" fontId="3" fillId="0" borderId="0" xfId="0" applyFont="1" applyBorder="1" applyAlignment="1" applyProtection="1">
      <alignment horizontal="left"/>
      <protection hidden="1"/>
    </xf>
    <xf numFmtId="0" fontId="2" fillId="0" borderId="1" xfId="0" applyFont="1" applyBorder="1" applyAlignment="1" applyProtection="1">
      <alignment horizontal="center"/>
      <protection hidden="1"/>
    </xf>
    <xf numFmtId="0" fontId="3" fillId="2" borderId="1" xfId="0" applyFont="1" applyFill="1" applyBorder="1" applyAlignment="1" applyProtection="1">
      <alignment horizontal="center"/>
      <protection hidden="1"/>
    </xf>
    <xf numFmtId="0" fontId="2" fillId="0" borderId="1" xfId="0" applyFont="1" applyBorder="1" applyAlignment="1" applyProtection="1">
      <alignment horizontal="center"/>
      <protection locked="0"/>
    </xf>
    <xf numFmtId="0" fontId="7" fillId="4" borderId="4" xfId="0" applyFont="1" applyFill="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5" xfId="0" applyFont="1" applyFill="1" applyBorder="1" applyAlignment="1" applyProtection="1">
      <alignment horizontal="center"/>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0" xfId="0" applyAlignment="1">
      <alignment horizontal="left" vertical="center" wrapText="1"/>
    </xf>
    <xf numFmtId="0" fontId="1" fillId="0" borderId="0" xfId="0" applyFont="1" applyAlignment="1">
      <alignment horizontal="left" vertical="center" wrapText="1"/>
    </xf>
    <xf numFmtId="0" fontId="3" fillId="0" borderId="0" xfId="0" quotePrefix="1" applyFont="1" applyAlignment="1">
      <alignment horizontal="left" vertical="center" wrapText="1"/>
    </xf>
    <xf numFmtId="0" fontId="6" fillId="0" borderId="0" xfId="0" quotePrefix="1" applyFont="1" applyAlignment="1">
      <alignment horizontal="left" vertical="center" wrapText="1"/>
    </xf>
    <xf numFmtId="0" fontId="3" fillId="0" borderId="0" xfId="0" applyFont="1" applyAlignment="1">
      <alignment horizontal="left" vertical="top" wrapText="1"/>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3" fillId="0" borderId="6"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9"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2"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9" fillId="0" borderId="2" xfId="0" applyFont="1" applyBorder="1" applyAlignment="1" applyProtection="1">
      <alignment horizontal="center" vertical="center"/>
      <protection hidden="1"/>
    </xf>
    <xf numFmtId="0" fontId="3" fillId="2" borderId="1"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zoomScale="110" zoomScaleNormal="110" workbookViewId="0">
      <selection activeCell="J34" sqref="J34"/>
    </sheetView>
  </sheetViews>
  <sheetFormatPr defaultRowHeight="15.6" x14ac:dyDescent="0.3"/>
  <cols>
    <col min="1" max="1" width="14" style="2" customWidth="1"/>
    <col min="2" max="2" width="35.5546875" style="4"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59" t="s">
        <v>42</v>
      </c>
      <c r="G1" s="59"/>
      <c r="H1" s="59"/>
      <c r="I1" s="59"/>
      <c r="J1" s="24" t="s">
        <v>39</v>
      </c>
      <c r="K1" s="24" t="s">
        <v>35</v>
      </c>
      <c r="L1" s="8" t="s">
        <v>36</v>
      </c>
      <c r="M1" s="8" t="s">
        <v>37</v>
      </c>
      <c r="N1" s="8" t="s">
        <v>38</v>
      </c>
      <c r="O1" s="8" t="s">
        <v>40</v>
      </c>
    </row>
    <row r="2" spans="1:16" x14ac:dyDescent="0.3">
      <c r="A2" s="1" t="s">
        <v>30</v>
      </c>
      <c r="B2" s="2"/>
      <c r="C2" s="1">
        <v>50</v>
      </c>
      <c r="D2" s="2" t="s">
        <v>26</v>
      </c>
      <c r="E2" s="3"/>
      <c r="F2" s="22">
        <v>4</v>
      </c>
      <c r="G2" s="22">
        <v>3</v>
      </c>
      <c r="H2" s="22">
        <v>2</v>
      </c>
      <c r="I2" s="22">
        <v>1</v>
      </c>
      <c r="J2" s="24" t="s">
        <v>41</v>
      </c>
      <c r="K2" s="8">
        <f>($C$2*F$2)/10</f>
        <v>20</v>
      </c>
      <c r="L2" s="8">
        <f>($C$2*G$2)/10</f>
        <v>15</v>
      </c>
      <c r="M2" s="8">
        <f>($C$2*H$2)/10</f>
        <v>10</v>
      </c>
      <c r="N2" s="8">
        <f>($C$2*I$2)/10</f>
        <v>5</v>
      </c>
      <c r="O2" s="8">
        <f>SUM(K2:N2)</f>
        <v>50</v>
      </c>
    </row>
    <row r="3" spans="1:16" x14ac:dyDescent="0.3">
      <c r="A3" s="1" t="s">
        <v>34</v>
      </c>
      <c r="B3" s="2"/>
      <c r="C3" s="1">
        <v>10</v>
      </c>
      <c r="D3" s="2" t="s">
        <v>28</v>
      </c>
      <c r="F3" s="59" t="s">
        <v>58</v>
      </c>
      <c r="G3" s="59"/>
      <c r="H3" s="59"/>
      <c r="I3" s="59"/>
      <c r="J3" s="3"/>
      <c r="K3" s="60" t="s">
        <v>52</v>
      </c>
      <c r="L3" s="60"/>
      <c r="M3" s="60"/>
      <c r="N3" s="60"/>
      <c r="O3" s="60"/>
    </row>
    <row r="4" spans="1:16" x14ac:dyDescent="0.3">
      <c r="A4" s="5" t="s">
        <v>25</v>
      </c>
      <c r="B4" s="5"/>
      <c r="C4" s="6">
        <f>C1/C2</f>
        <v>1.8</v>
      </c>
      <c r="D4" s="5" t="s">
        <v>27</v>
      </c>
      <c r="F4" s="22">
        <v>0.75</v>
      </c>
      <c r="G4" s="22">
        <v>1.25</v>
      </c>
      <c r="H4" s="22">
        <v>1.5</v>
      </c>
      <c r="I4" s="22">
        <v>2.5</v>
      </c>
      <c r="J4" s="22"/>
      <c r="K4" s="23">
        <f>F4*K2</f>
        <v>15</v>
      </c>
      <c r="L4" s="23">
        <f t="shared" ref="L4:N4" si="0">G4*L2</f>
        <v>18.75</v>
      </c>
      <c r="M4" s="23">
        <f t="shared" si="0"/>
        <v>15</v>
      </c>
      <c r="N4" s="23">
        <f t="shared" si="0"/>
        <v>12.5</v>
      </c>
      <c r="O4" s="23">
        <f>SUM(K4+L4+M4+N4)</f>
        <v>61.25</v>
      </c>
    </row>
    <row r="5" spans="1:16" x14ac:dyDescent="0.3">
      <c r="A5" s="5" t="s">
        <v>24</v>
      </c>
      <c r="B5" s="5"/>
      <c r="C5" s="7">
        <f>C2*C4</f>
        <v>90</v>
      </c>
      <c r="D5" s="5" t="s">
        <v>27</v>
      </c>
      <c r="F5" s="25" t="s">
        <v>56</v>
      </c>
    </row>
    <row r="6" spans="1:16" x14ac:dyDescent="0.3">
      <c r="A6" s="5" t="s">
        <v>31</v>
      </c>
      <c r="B6" s="5"/>
      <c r="C6" s="6">
        <f>C3/C2</f>
        <v>0.2</v>
      </c>
      <c r="D6" s="5" t="s">
        <v>28</v>
      </c>
      <c r="F6" s="27" t="s">
        <v>54</v>
      </c>
      <c r="G6" s="26"/>
      <c r="H6" s="26"/>
      <c r="I6" s="26"/>
      <c r="J6" s="26"/>
      <c r="K6" s="26"/>
      <c r="L6" s="26">
        <f>45/60</f>
        <v>0.75</v>
      </c>
      <c r="M6" s="26">
        <f>75/60</f>
        <v>1.25</v>
      </c>
      <c r="N6" s="26">
        <f>90/60</f>
        <v>1.5</v>
      </c>
      <c r="O6" s="26">
        <f>150/60</f>
        <v>2.5</v>
      </c>
    </row>
    <row r="7" spans="1:16" x14ac:dyDescent="0.3">
      <c r="A7" s="5" t="s">
        <v>32</v>
      </c>
      <c r="B7" s="5"/>
      <c r="C7" s="6">
        <f>100/C2</f>
        <v>2</v>
      </c>
      <c r="D7" s="5" t="s">
        <v>29</v>
      </c>
      <c r="F7" s="27" t="s">
        <v>55</v>
      </c>
      <c r="G7" s="26"/>
      <c r="H7" s="26"/>
      <c r="I7" s="26"/>
      <c r="J7" s="26"/>
      <c r="K7" s="26"/>
      <c r="L7" s="26">
        <f>L6*7</f>
        <v>5.25</v>
      </c>
      <c r="M7" s="26">
        <f>M6*6</f>
        <v>7.5</v>
      </c>
      <c r="N7" s="26">
        <f>N6*8</f>
        <v>12</v>
      </c>
      <c r="O7" s="26">
        <f>O6*9</f>
        <v>22.5</v>
      </c>
    </row>
    <row r="8" spans="1:16" x14ac:dyDescent="0.3">
      <c r="A8" s="61" t="s">
        <v>53</v>
      </c>
      <c r="B8" s="61"/>
      <c r="C8" s="61"/>
      <c r="D8" s="61"/>
      <c r="E8" s="61"/>
      <c r="F8" s="61"/>
      <c r="G8" s="61"/>
      <c r="H8" s="61"/>
      <c r="I8" s="61"/>
      <c r="J8" s="61"/>
      <c r="K8" s="61"/>
      <c r="L8" s="61"/>
      <c r="M8" s="61"/>
      <c r="N8" s="61"/>
      <c r="O8" s="61"/>
      <c r="P8" s="61"/>
    </row>
    <row r="9" spans="1:16" x14ac:dyDescent="0.3">
      <c r="A9" s="64" t="s">
        <v>0</v>
      </c>
      <c r="B9" s="64"/>
      <c r="C9" s="64" t="s">
        <v>14</v>
      </c>
      <c r="D9" s="64"/>
      <c r="E9" s="64"/>
      <c r="F9" s="64"/>
      <c r="G9" s="64" t="s">
        <v>15</v>
      </c>
      <c r="H9" s="64"/>
      <c r="I9" s="64"/>
      <c r="J9" s="64" t="s">
        <v>16</v>
      </c>
      <c r="K9" s="64"/>
      <c r="L9" s="64"/>
      <c r="M9" s="64" t="s">
        <v>17</v>
      </c>
      <c r="N9" s="64"/>
      <c r="O9" s="64"/>
      <c r="P9" s="8" t="s">
        <v>18</v>
      </c>
    </row>
    <row r="10" spans="1:16" x14ac:dyDescent="0.3">
      <c r="A10" s="68" t="s">
        <v>8</v>
      </c>
      <c r="B10" s="10" t="s">
        <v>1</v>
      </c>
      <c r="C10" s="11"/>
      <c r="D10" s="11"/>
      <c r="E10" s="11"/>
      <c r="F10" s="11"/>
      <c r="G10" s="11"/>
      <c r="H10" s="11"/>
      <c r="I10" s="11"/>
      <c r="J10" s="11"/>
      <c r="K10" s="11"/>
      <c r="L10" s="11"/>
      <c r="M10" s="11"/>
      <c r="N10" s="11"/>
      <c r="O10" s="11"/>
      <c r="P10" s="12">
        <f>COUNTA(C10:O10)</f>
        <v>0</v>
      </c>
    </row>
    <row r="11" spans="1:16" x14ac:dyDescent="0.3">
      <c r="A11" s="68"/>
      <c r="B11" s="10" t="s">
        <v>2</v>
      </c>
      <c r="C11" s="11"/>
      <c r="D11" s="11"/>
      <c r="E11" s="11"/>
      <c r="F11" s="11"/>
      <c r="G11" s="11"/>
      <c r="H11" s="11"/>
      <c r="I11" s="11"/>
      <c r="J11" s="11"/>
      <c r="K11" s="11"/>
      <c r="L11" s="11"/>
      <c r="M11" s="11"/>
      <c r="N11" s="11"/>
      <c r="O11" s="11"/>
      <c r="P11" s="12">
        <f>COUNTA(C11:O11)</f>
        <v>0</v>
      </c>
    </row>
    <row r="12" spans="1:16" x14ac:dyDescent="0.3">
      <c r="A12" s="68"/>
      <c r="B12" s="10" t="s">
        <v>3</v>
      </c>
      <c r="C12" s="11"/>
      <c r="D12" s="11"/>
      <c r="E12" s="11"/>
      <c r="F12" s="11"/>
      <c r="G12" s="11"/>
      <c r="H12" s="11"/>
      <c r="I12" s="11"/>
      <c r="J12" s="11"/>
      <c r="K12" s="11"/>
      <c r="L12" s="11"/>
      <c r="M12" s="11"/>
      <c r="N12" s="11"/>
      <c r="O12" s="11"/>
      <c r="P12" s="12">
        <f t="shared" ref="P12:P46" si="1">COUNTA(C12:O12)</f>
        <v>0</v>
      </c>
    </row>
    <row r="13" spans="1:16" x14ac:dyDescent="0.3">
      <c r="A13" s="68"/>
      <c r="B13" s="10" t="s">
        <v>4</v>
      </c>
      <c r="C13" s="11"/>
      <c r="D13" s="11"/>
      <c r="E13" s="11"/>
      <c r="F13" s="11"/>
      <c r="G13" s="11"/>
      <c r="H13" s="11"/>
      <c r="I13" s="11"/>
      <c r="J13" s="11"/>
      <c r="K13" s="11"/>
      <c r="L13" s="11"/>
      <c r="M13" s="11"/>
      <c r="N13" s="11"/>
      <c r="O13" s="11"/>
      <c r="P13" s="12">
        <f t="shared" si="1"/>
        <v>0</v>
      </c>
    </row>
    <row r="14" spans="1:16" x14ac:dyDescent="0.3">
      <c r="A14" s="68"/>
      <c r="B14" s="10" t="s">
        <v>5</v>
      </c>
      <c r="C14" s="11"/>
      <c r="D14" s="11"/>
      <c r="E14" s="11"/>
      <c r="F14" s="11"/>
      <c r="G14" s="11"/>
      <c r="H14" s="11"/>
      <c r="I14" s="11"/>
      <c r="J14" s="11"/>
      <c r="K14" s="11"/>
      <c r="L14" s="11"/>
      <c r="M14" s="11"/>
      <c r="N14" s="11"/>
      <c r="O14" s="11"/>
      <c r="P14" s="12">
        <f t="shared" si="1"/>
        <v>0</v>
      </c>
    </row>
    <row r="15" spans="1:16" x14ac:dyDescent="0.3">
      <c r="A15" s="68"/>
      <c r="B15" s="10" t="s">
        <v>6</v>
      </c>
      <c r="C15" s="11"/>
      <c r="D15" s="11"/>
      <c r="E15" s="11"/>
      <c r="F15" s="11"/>
      <c r="G15" s="11"/>
      <c r="H15" s="11"/>
      <c r="I15" s="11"/>
      <c r="J15" s="11"/>
      <c r="K15" s="11"/>
      <c r="L15" s="11"/>
      <c r="M15" s="11"/>
      <c r="N15" s="11"/>
      <c r="O15" s="11"/>
      <c r="P15" s="12">
        <f t="shared" si="1"/>
        <v>0</v>
      </c>
    </row>
    <row r="16" spans="1:16" x14ac:dyDescent="0.3">
      <c r="A16" s="68"/>
      <c r="B16" s="10" t="s">
        <v>7</v>
      </c>
      <c r="C16" s="11"/>
      <c r="D16" s="11"/>
      <c r="E16" s="11"/>
      <c r="F16" s="11"/>
      <c r="G16" s="11"/>
      <c r="H16" s="11"/>
      <c r="I16" s="11"/>
      <c r="J16" s="11"/>
      <c r="K16" s="11"/>
      <c r="L16" s="11"/>
      <c r="M16" s="11"/>
      <c r="N16" s="11"/>
      <c r="O16" s="11"/>
      <c r="P16" s="12">
        <f t="shared" si="1"/>
        <v>0</v>
      </c>
    </row>
    <row r="17" spans="1:16" ht="15.6" customHeight="1" x14ac:dyDescent="0.3">
      <c r="A17" s="69" t="s">
        <v>9</v>
      </c>
      <c r="B17" s="10" t="s">
        <v>10</v>
      </c>
      <c r="C17" s="11"/>
      <c r="D17" s="11"/>
      <c r="E17" s="11"/>
      <c r="F17" s="11"/>
      <c r="G17" s="11"/>
      <c r="H17" s="11"/>
      <c r="I17" s="11"/>
      <c r="J17" s="11"/>
      <c r="K17" s="11"/>
      <c r="L17" s="11"/>
      <c r="M17" s="11"/>
      <c r="N17" s="11"/>
      <c r="O17" s="11"/>
      <c r="P17" s="12">
        <f t="shared" si="1"/>
        <v>0</v>
      </c>
    </row>
    <row r="18" spans="1:16" x14ac:dyDescent="0.3">
      <c r="A18" s="70"/>
      <c r="B18" s="10" t="s">
        <v>19</v>
      </c>
      <c r="C18" s="11"/>
      <c r="D18" s="11"/>
      <c r="E18" s="11"/>
      <c r="F18" s="11"/>
      <c r="G18" s="11"/>
      <c r="H18" s="11"/>
      <c r="I18" s="11"/>
      <c r="J18" s="11"/>
      <c r="K18" s="11"/>
      <c r="L18" s="11"/>
      <c r="M18" s="11"/>
      <c r="N18" s="11"/>
      <c r="O18" s="11"/>
      <c r="P18" s="12">
        <f t="shared" si="1"/>
        <v>0</v>
      </c>
    </row>
    <row r="19" spans="1:16" x14ac:dyDescent="0.3">
      <c r="A19" s="70"/>
      <c r="B19" s="10" t="s">
        <v>23</v>
      </c>
      <c r="C19" s="11"/>
      <c r="D19" s="11"/>
      <c r="E19" s="11"/>
      <c r="F19" s="11"/>
      <c r="G19" s="11"/>
      <c r="H19" s="11"/>
      <c r="I19" s="11"/>
      <c r="J19" s="11"/>
      <c r="K19" s="11"/>
      <c r="L19" s="11"/>
      <c r="M19" s="11"/>
      <c r="N19" s="11"/>
      <c r="O19" s="11"/>
      <c r="P19" s="12">
        <f t="shared" si="1"/>
        <v>0</v>
      </c>
    </row>
    <row r="20" spans="1:16" x14ac:dyDescent="0.3">
      <c r="A20" s="28"/>
      <c r="B20" s="10" t="s">
        <v>20</v>
      </c>
      <c r="C20" s="11"/>
      <c r="D20" s="11"/>
      <c r="E20" s="11"/>
      <c r="F20" s="11"/>
      <c r="G20" s="11"/>
      <c r="H20" s="11"/>
      <c r="I20" s="11"/>
      <c r="J20" s="11"/>
      <c r="K20" s="11"/>
      <c r="L20" s="11"/>
      <c r="M20" s="11"/>
      <c r="N20" s="11"/>
      <c r="O20" s="11"/>
      <c r="P20" s="12">
        <f t="shared" si="1"/>
        <v>0</v>
      </c>
    </row>
    <row r="21" spans="1:16" x14ac:dyDescent="0.3">
      <c r="A21" s="28"/>
      <c r="B21" s="10" t="s">
        <v>21</v>
      </c>
      <c r="C21" s="11"/>
      <c r="D21" s="11"/>
      <c r="E21" s="11"/>
      <c r="F21" s="11"/>
      <c r="G21" s="11"/>
      <c r="H21" s="11"/>
      <c r="I21" s="11"/>
      <c r="J21" s="11"/>
      <c r="K21" s="11"/>
      <c r="L21" s="11"/>
      <c r="M21" s="11"/>
      <c r="N21" s="11"/>
      <c r="O21" s="11"/>
      <c r="P21" s="12">
        <f t="shared" si="1"/>
        <v>0</v>
      </c>
    </row>
    <row r="22" spans="1:16" x14ac:dyDescent="0.3">
      <c r="A22" s="29"/>
      <c r="B22" s="10" t="s">
        <v>22</v>
      </c>
      <c r="C22" s="11"/>
      <c r="D22" s="11"/>
      <c r="E22" s="11"/>
      <c r="F22" s="11"/>
      <c r="G22" s="11"/>
      <c r="H22" s="11"/>
      <c r="I22" s="11"/>
      <c r="J22" s="11"/>
      <c r="K22" s="11"/>
      <c r="L22" s="11"/>
      <c r="M22" s="11"/>
      <c r="N22" s="11"/>
      <c r="O22" s="11"/>
      <c r="P22" s="12">
        <f t="shared" si="1"/>
        <v>0</v>
      </c>
    </row>
    <row r="23" spans="1:16" x14ac:dyDescent="0.3">
      <c r="A23" s="9"/>
      <c r="B23" s="10"/>
      <c r="C23" s="11"/>
      <c r="D23" s="11"/>
      <c r="E23" s="11"/>
      <c r="F23" s="11"/>
      <c r="G23" s="11"/>
      <c r="H23" s="11"/>
      <c r="I23" s="11"/>
      <c r="J23" s="11"/>
      <c r="K23" s="11"/>
      <c r="L23" s="11"/>
      <c r="M23" s="11"/>
      <c r="N23" s="11"/>
      <c r="O23" s="11"/>
      <c r="P23" s="12">
        <f t="shared" si="1"/>
        <v>0</v>
      </c>
    </row>
    <row r="24" spans="1:16" x14ac:dyDescent="0.3">
      <c r="A24" s="9"/>
      <c r="B24" s="10"/>
      <c r="C24" s="11"/>
      <c r="D24" s="11"/>
      <c r="E24" s="11"/>
      <c r="F24" s="11"/>
      <c r="G24" s="11"/>
      <c r="H24" s="11"/>
      <c r="I24" s="11"/>
      <c r="J24" s="11"/>
      <c r="K24" s="11"/>
      <c r="L24" s="11"/>
      <c r="M24" s="11"/>
      <c r="N24" s="11"/>
      <c r="O24" s="11"/>
      <c r="P24" s="12">
        <f t="shared" si="1"/>
        <v>0</v>
      </c>
    </row>
    <row r="25" spans="1:16" x14ac:dyDescent="0.3">
      <c r="A25" s="9"/>
      <c r="B25" s="10"/>
      <c r="C25" s="11"/>
      <c r="D25" s="11"/>
      <c r="E25" s="11"/>
      <c r="F25" s="11"/>
      <c r="G25" s="11"/>
      <c r="H25" s="11"/>
      <c r="I25" s="11"/>
      <c r="J25" s="11"/>
      <c r="K25" s="11"/>
      <c r="L25" s="11"/>
      <c r="M25" s="11"/>
      <c r="N25" s="11"/>
      <c r="O25" s="11"/>
      <c r="P25" s="12">
        <f t="shared" si="1"/>
        <v>0</v>
      </c>
    </row>
    <row r="26" spans="1:16" x14ac:dyDescent="0.3">
      <c r="A26" s="9"/>
      <c r="B26" s="10"/>
      <c r="C26" s="11"/>
      <c r="D26" s="11"/>
      <c r="E26" s="11"/>
      <c r="F26" s="11"/>
      <c r="G26" s="11"/>
      <c r="H26" s="11"/>
      <c r="I26" s="11"/>
      <c r="J26" s="11"/>
      <c r="K26" s="11"/>
      <c r="L26" s="11"/>
      <c r="M26" s="11"/>
      <c r="N26" s="11"/>
      <c r="O26" s="11"/>
      <c r="P26" s="12">
        <f t="shared" si="1"/>
        <v>0</v>
      </c>
    </row>
    <row r="27" spans="1:16" x14ac:dyDescent="0.3">
      <c r="A27" s="9"/>
      <c r="B27" s="10"/>
      <c r="C27" s="11"/>
      <c r="D27" s="11"/>
      <c r="E27" s="11"/>
      <c r="F27" s="11"/>
      <c r="G27" s="11"/>
      <c r="H27" s="11"/>
      <c r="I27" s="11"/>
      <c r="J27" s="11"/>
      <c r="K27" s="11"/>
      <c r="L27" s="11"/>
      <c r="M27" s="11"/>
      <c r="N27" s="11"/>
      <c r="O27" s="11"/>
      <c r="P27" s="12">
        <f t="shared" si="1"/>
        <v>0</v>
      </c>
    </row>
    <row r="28" spans="1:16" x14ac:dyDescent="0.3">
      <c r="A28" s="9"/>
      <c r="B28" s="10"/>
      <c r="C28" s="11"/>
      <c r="D28" s="11"/>
      <c r="E28" s="11"/>
      <c r="F28" s="11"/>
      <c r="G28" s="11"/>
      <c r="H28" s="11"/>
      <c r="I28" s="11"/>
      <c r="J28" s="11"/>
      <c r="K28" s="11"/>
      <c r="L28" s="11"/>
      <c r="M28" s="11"/>
      <c r="N28" s="11"/>
      <c r="O28" s="11"/>
      <c r="P28" s="12">
        <f t="shared" si="1"/>
        <v>0</v>
      </c>
    </row>
    <row r="29" spans="1:16" x14ac:dyDescent="0.3">
      <c r="A29" s="9"/>
      <c r="B29" s="10"/>
      <c r="C29" s="11"/>
      <c r="D29" s="11"/>
      <c r="E29" s="11"/>
      <c r="F29" s="11"/>
      <c r="G29" s="11"/>
      <c r="H29" s="11"/>
      <c r="I29" s="11"/>
      <c r="J29" s="11"/>
      <c r="K29" s="11"/>
      <c r="L29" s="11"/>
      <c r="M29" s="11"/>
      <c r="N29" s="11"/>
      <c r="O29" s="11"/>
      <c r="P29" s="12">
        <f t="shared" si="1"/>
        <v>0</v>
      </c>
    </row>
    <row r="30" spans="1:16" x14ac:dyDescent="0.3">
      <c r="A30" s="9"/>
      <c r="B30" s="10"/>
      <c r="C30" s="11"/>
      <c r="D30" s="11"/>
      <c r="E30" s="11"/>
      <c r="F30" s="11"/>
      <c r="G30" s="11"/>
      <c r="H30" s="11"/>
      <c r="I30" s="11"/>
      <c r="J30" s="11"/>
      <c r="K30" s="11"/>
      <c r="L30" s="11"/>
      <c r="M30" s="11"/>
      <c r="N30" s="11"/>
      <c r="O30" s="11"/>
      <c r="P30" s="12">
        <f t="shared" si="1"/>
        <v>0</v>
      </c>
    </row>
    <row r="31" spans="1:16" x14ac:dyDescent="0.3">
      <c r="A31" s="9"/>
      <c r="B31" s="10"/>
      <c r="C31" s="11"/>
      <c r="D31" s="11"/>
      <c r="E31" s="11"/>
      <c r="F31" s="11"/>
      <c r="G31" s="11"/>
      <c r="H31" s="11"/>
      <c r="I31" s="11"/>
      <c r="J31" s="11"/>
      <c r="K31" s="11"/>
      <c r="L31" s="11"/>
      <c r="M31" s="11"/>
      <c r="N31" s="11"/>
      <c r="O31" s="11"/>
      <c r="P31" s="12">
        <f t="shared" si="1"/>
        <v>0</v>
      </c>
    </row>
    <row r="32" spans="1:16" x14ac:dyDescent="0.3">
      <c r="A32" s="9"/>
      <c r="B32" s="10"/>
      <c r="C32" s="11"/>
      <c r="D32" s="11"/>
      <c r="E32" s="11"/>
      <c r="F32" s="11"/>
      <c r="G32" s="11"/>
      <c r="H32" s="11"/>
      <c r="I32" s="11"/>
      <c r="J32" s="11"/>
      <c r="K32" s="11"/>
      <c r="L32" s="11"/>
      <c r="M32" s="11"/>
      <c r="N32" s="11"/>
      <c r="O32" s="11"/>
      <c r="P32" s="12">
        <f t="shared" si="1"/>
        <v>0</v>
      </c>
    </row>
    <row r="33" spans="1:16" x14ac:dyDescent="0.3">
      <c r="A33" s="9"/>
      <c r="B33" s="10"/>
      <c r="C33" s="11"/>
      <c r="D33" s="11"/>
      <c r="E33" s="11"/>
      <c r="F33" s="11"/>
      <c r="G33" s="11"/>
      <c r="H33" s="11"/>
      <c r="I33" s="11"/>
      <c r="J33" s="11"/>
      <c r="K33" s="11"/>
      <c r="L33" s="11"/>
      <c r="M33" s="11"/>
      <c r="N33" s="11"/>
      <c r="O33" s="11"/>
      <c r="P33" s="12">
        <f t="shared" si="1"/>
        <v>0</v>
      </c>
    </row>
    <row r="34" spans="1:16" x14ac:dyDescent="0.3">
      <c r="A34" s="9"/>
      <c r="B34" s="10"/>
      <c r="C34" s="11"/>
      <c r="D34" s="11"/>
      <c r="E34" s="11"/>
      <c r="F34" s="11"/>
      <c r="G34" s="11"/>
      <c r="H34" s="11"/>
      <c r="I34" s="11"/>
      <c r="J34" s="11"/>
      <c r="K34" s="11"/>
      <c r="L34" s="11"/>
      <c r="M34" s="11"/>
      <c r="N34" s="11"/>
      <c r="O34" s="11"/>
      <c r="P34" s="12">
        <f t="shared" si="1"/>
        <v>0</v>
      </c>
    </row>
    <row r="35" spans="1:16" x14ac:dyDescent="0.3">
      <c r="A35" s="9"/>
      <c r="B35" s="10"/>
      <c r="C35" s="11"/>
      <c r="D35" s="11"/>
      <c r="E35" s="11"/>
      <c r="F35" s="11"/>
      <c r="G35" s="11"/>
      <c r="H35" s="11"/>
      <c r="I35" s="11"/>
      <c r="J35" s="11"/>
      <c r="K35" s="11"/>
      <c r="L35" s="11"/>
      <c r="M35" s="11"/>
      <c r="N35" s="11"/>
      <c r="O35" s="11"/>
      <c r="P35" s="12">
        <f t="shared" si="1"/>
        <v>0</v>
      </c>
    </row>
    <row r="36" spans="1:16" x14ac:dyDescent="0.3">
      <c r="A36" s="9"/>
      <c r="B36" s="10"/>
      <c r="C36" s="11"/>
      <c r="D36" s="11"/>
      <c r="E36" s="11"/>
      <c r="F36" s="11"/>
      <c r="G36" s="11"/>
      <c r="H36" s="11"/>
      <c r="I36" s="11"/>
      <c r="J36" s="11"/>
      <c r="K36" s="11"/>
      <c r="L36" s="11"/>
      <c r="M36" s="11"/>
      <c r="N36" s="11"/>
      <c r="O36" s="11"/>
      <c r="P36" s="12">
        <f t="shared" si="1"/>
        <v>0</v>
      </c>
    </row>
    <row r="37" spans="1:16" x14ac:dyDescent="0.3">
      <c r="A37" s="9"/>
      <c r="B37" s="10"/>
      <c r="C37" s="11"/>
      <c r="D37" s="11"/>
      <c r="E37" s="11"/>
      <c r="F37" s="11"/>
      <c r="G37" s="11"/>
      <c r="H37" s="11"/>
      <c r="I37" s="11"/>
      <c r="J37" s="11"/>
      <c r="K37" s="11"/>
      <c r="L37" s="11"/>
      <c r="M37" s="11"/>
      <c r="N37" s="11"/>
      <c r="O37" s="11"/>
      <c r="P37" s="12">
        <f t="shared" si="1"/>
        <v>0</v>
      </c>
    </row>
    <row r="38" spans="1:16" x14ac:dyDescent="0.3">
      <c r="A38" s="9"/>
      <c r="B38" s="10"/>
      <c r="C38" s="11"/>
      <c r="D38" s="11"/>
      <c r="E38" s="11"/>
      <c r="F38" s="11"/>
      <c r="G38" s="11"/>
      <c r="H38" s="11"/>
      <c r="I38" s="11"/>
      <c r="J38" s="11"/>
      <c r="K38" s="11"/>
      <c r="L38" s="11"/>
      <c r="M38" s="11"/>
      <c r="N38" s="11"/>
      <c r="O38" s="11"/>
      <c r="P38" s="12">
        <f t="shared" si="1"/>
        <v>0</v>
      </c>
    </row>
    <row r="39" spans="1:16" x14ac:dyDescent="0.3">
      <c r="A39" s="9"/>
      <c r="B39" s="10"/>
      <c r="C39" s="11"/>
      <c r="D39" s="11"/>
      <c r="E39" s="11"/>
      <c r="F39" s="11"/>
      <c r="G39" s="11"/>
      <c r="H39" s="11"/>
      <c r="I39" s="11"/>
      <c r="J39" s="11"/>
      <c r="K39" s="11"/>
      <c r="L39" s="11"/>
      <c r="M39" s="11"/>
      <c r="N39" s="11"/>
      <c r="O39" s="11"/>
      <c r="P39" s="12">
        <f t="shared" si="1"/>
        <v>0</v>
      </c>
    </row>
    <row r="40" spans="1:16" x14ac:dyDescent="0.3">
      <c r="A40" s="9"/>
      <c r="B40" s="10"/>
      <c r="C40" s="11"/>
      <c r="D40" s="11"/>
      <c r="E40" s="11"/>
      <c r="F40" s="11"/>
      <c r="G40" s="11"/>
      <c r="H40" s="11"/>
      <c r="I40" s="11"/>
      <c r="J40" s="11"/>
      <c r="K40" s="11"/>
      <c r="L40" s="11"/>
      <c r="M40" s="11"/>
      <c r="N40" s="11"/>
      <c r="O40" s="11"/>
      <c r="P40" s="12">
        <f t="shared" si="1"/>
        <v>0</v>
      </c>
    </row>
    <row r="41" spans="1:16" x14ac:dyDescent="0.3">
      <c r="A41" s="68" t="s">
        <v>9</v>
      </c>
      <c r="B41" s="10" t="s">
        <v>10</v>
      </c>
      <c r="C41" s="11"/>
      <c r="D41" s="11"/>
      <c r="E41" s="11"/>
      <c r="F41" s="11"/>
      <c r="G41" s="11"/>
      <c r="H41" s="11"/>
      <c r="I41" s="11"/>
      <c r="J41" s="11"/>
      <c r="K41" s="11"/>
      <c r="L41" s="11"/>
      <c r="M41" s="11"/>
      <c r="N41" s="11"/>
      <c r="O41" s="11"/>
      <c r="P41" s="12">
        <f t="shared" si="1"/>
        <v>0</v>
      </c>
    </row>
    <row r="42" spans="1:16" x14ac:dyDescent="0.3">
      <c r="A42" s="68"/>
      <c r="B42" s="10" t="s">
        <v>19</v>
      </c>
      <c r="C42" s="11"/>
      <c r="D42" s="11"/>
      <c r="E42" s="11"/>
      <c r="F42" s="11"/>
      <c r="G42" s="11"/>
      <c r="H42" s="11"/>
      <c r="I42" s="11"/>
      <c r="J42" s="11"/>
      <c r="K42" s="11"/>
      <c r="L42" s="11"/>
      <c r="M42" s="11"/>
      <c r="N42" s="11"/>
      <c r="O42" s="11"/>
      <c r="P42" s="12">
        <f t="shared" si="1"/>
        <v>0</v>
      </c>
    </row>
    <row r="43" spans="1:16" x14ac:dyDescent="0.3">
      <c r="A43" s="68"/>
      <c r="B43" s="10" t="s">
        <v>23</v>
      </c>
      <c r="C43" s="11"/>
      <c r="D43" s="11"/>
      <c r="E43" s="11"/>
      <c r="F43" s="11"/>
      <c r="G43" s="11"/>
      <c r="H43" s="11"/>
      <c r="I43" s="11"/>
      <c r="J43" s="11"/>
      <c r="K43" s="11"/>
      <c r="L43" s="11"/>
      <c r="M43" s="11"/>
      <c r="N43" s="11"/>
      <c r="O43" s="11"/>
      <c r="P43" s="12">
        <f t="shared" si="1"/>
        <v>0</v>
      </c>
    </row>
    <row r="44" spans="1:16" x14ac:dyDescent="0.3">
      <c r="A44" s="68"/>
      <c r="B44" s="10" t="s">
        <v>20</v>
      </c>
      <c r="C44" s="11"/>
      <c r="D44" s="11"/>
      <c r="E44" s="11"/>
      <c r="F44" s="11"/>
      <c r="G44" s="11"/>
      <c r="H44" s="11"/>
      <c r="I44" s="11"/>
      <c r="J44" s="11"/>
      <c r="K44" s="11"/>
      <c r="L44" s="11"/>
      <c r="M44" s="11"/>
      <c r="N44" s="11"/>
      <c r="O44" s="11"/>
      <c r="P44" s="12">
        <f t="shared" si="1"/>
        <v>0</v>
      </c>
    </row>
    <row r="45" spans="1:16" x14ac:dyDescent="0.3">
      <c r="A45" s="68"/>
      <c r="B45" s="10" t="s">
        <v>21</v>
      </c>
      <c r="C45" s="11"/>
      <c r="D45" s="11"/>
      <c r="E45" s="11"/>
      <c r="F45" s="11"/>
      <c r="G45" s="11"/>
      <c r="H45" s="11"/>
      <c r="I45" s="11"/>
      <c r="J45" s="11"/>
      <c r="K45" s="11"/>
      <c r="L45" s="11"/>
      <c r="M45" s="11"/>
      <c r="N45" s="11"/>
      <c r="O45" s="11"/>
      <c r="P45" s="12">
        <f t="shared" si="1"/>
        <v>0</v>
      </c>
    </row>
    <row r="46" spans="1:16" x14ac:dyDescent="0.3">
      <c r="A46" s="68"/>
      <c r="B46" s="10" t="s">
        <v>22</v>
      </c>
      <c r="C46" s="11"/>
      <c r="D46" s="11"/>
      <c r="E46" s="11"/>
      <c r="F46" s="11"/>
      <c r="G46" s="11"/>
      <c r="H46" s="11"/>
      <c r="I46" s="11"/>
      <c r="J46" s="11"/>
      <c r="K46" s="11"/>
      <c r="L46" s="11"/>
      <c r="M46" s="11"/>
      <c r="N46" s="11"/>
      <c r="O46" s="11"/>
      <c r="P46" s="12">
        <f t="shared" si="1"/>
        <v>0</v>
      </c>
    </row>
    <row r="47" spans="1:16" x14ac:dyDescent="0.3">
      <c r="A47" s="62" t="s">
        <v>11</v>
      </c>
      <c r="B47" s="63"/>
      <c r="C47" s="65">
        <f>COUNTA(C10:F46)</f>
        <v>0</v>
      </c>
      <c r="D47" s="66"/>
      <c r="E47" s="66"/>
      <c r="F47" s="67"/>
      <c r="G47" s="65">
        <f>COUNTA(G10:I46)</f>
        <v>0</v>
      </c>
      <c r="H47" s="66"/>
      <c r="I47" s="67"/>
      <c r="J47" s="65">
        <f>COUNTA(J10:L46)</f>
        <v>0</v>
      </c>
      <c r="K47" s="66"/>
      <c r="L47" s="67"/>
      <c r="M47" s="65">
        <f>COUNTA(M10:O46)</f>
        <v>0</v>
      </c>
      <c r="N47" s="66"/>
      <c r="O47" s="67"/>
      <c r="P47" s="13" t="str">
        <f>"Tổng số câu của bài thi : "&amp;SUM(P10:P46)</f>
        <v>Tổng số câu của bài thi : 0</v>
      </c>
    </row>
    <row r="48" spans="1:16" x14ac:dyDescent="0.3">
      <c r="A48" s="62" t="s">
        <v>12</v>
      </c>
      <c r="B48" s="63"/>
      <c r="C48" s="65" t="str">
        <f>C47*C7&amp;"%"</f>
        <v>0%</v>
      </c>
      <c r="D48" s="66"/>
      <c r="E48" s="66"/>
      <c r="F48" s="67"/>
      <c r="G48" s="65" t="str">
        <f>G47*C7&amp;"%"</f>
        <v>0%</v>
      </c>
      <c r="H48" s="66"/>
      <c r="I48" s="67"/>
      <c r="J48" s="65" t="str">
        <f>J47*C7&amp;"%"</f>
        <v>0%</v>
      </c>
      <c r="K48" s="66"/>
      <c r="L48" s="67"/>
      <c r="M48" s="65" t="str">
        <f>M47*C7&amp;"%"</f>
        <v>0%</v>
      </c>
      <c r="N48" s="66"/>
      <c r="O48" s="67"/>
      <c r="P48" s="13" t="str">
        <f>"Tổng tỉ lệ các mức "&amp;C7*SUM(P10:P46)&amp;"%"</f>
        <v>Tổng tỉ lệ các mức 0%</v>
      </c>
    </row>
    <row r="49" spans="1:16" x14ac:dyDescent="0.3">
      <c r="A49" s="62" t="s">
        <v>13</v>
      </c>
      <c r="B49" s="63"/>
      <c r="C49" s="65">
        <f>C47*$C$6</f>
        <v>0</v>
      </c>
      <c r="D49" s="66"/>
      <c r="E49" s="66"/>
      <c r="F49" s="67"/>
      <c r="G49" s="65">
        <f>G47*$C$6</f>
        <v>0</v>
      </c>
      <c r="H49" s="66"/>
      <c r="I49" s="67"/>
      <c r="J49" s="65">
        <f>J47*$C$6</f>
        <v>0</v>
      </c>
      <c r="K49" s="66"/>
      <c r="L49" s="67"/>
      <c r="M49" s="65">
        <f>M47*$C$6</f>
        <v>0</v>
      </c>
      <c r="N49" s="66"/>
      <c r="O49" s="67"/>
      <c r="P49" s="13" t="str">
        <f>"Điểm tối đa của bài thi : "&amp;SUM(C49+G49+J49+M49)</f>
        <v>Điểm tối đa của bài thi : 0</v>
      </c>
    </row>
  </sheetData>
  <mergeCells count="27">
    <mergeCell ref="M49:O49"/>
    <mergeCell ref="M9:O9"/>
    <mergeCell ref="C47:F47"/>
    <mergeCell ref="C48:F48"/>
    <mergeCell ref="G47:I47"/>
    <mergeCell ref="J47:L47"/>
    <mergeCell ref="M47:O47"/>
    <mergeCell ref="G48:I48"/>
    <mergeCell ref="J48:L48"/>
    <mergeCell ref="M48:O48"/>
    <mergeCell ref="A49:B49"/>
    <mergeCell ref="G9:I9"/>
    <mergeCell ref="J9:L9"/>
    <mergeCell ref="C49:F49"/>
    <mergeCell ref="G49:I49"/>
    <mergeCell ref="J49:L49"/>
    <mergeCell ref="C9:F9"/>
    <mergeCell ref="A9:B9"/>
    <mergeCell ref="A10:A16"/>
    <mergeCell ref="A41:A46"/>
    <mergeCell ref="A47:B47"/>
    <mergeCell ref="A17:A19"/>
    <mergeCell ref="F1:I1"/>
    <mergeCell ref="F3:I3"/>
    <mergeCell ref="K3:O3"/>
    <mergeCell ref="A8:P8"/>
    <mergeCell ref="A48:B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D21" sqref="D21"/>
    </sheetView>
  </sheetViews>
  <sheetFormatPr defaultColWidth="12.44140625" defaultRowHeight="14.4" x14ac:dyDescent="0.3"/>
  <cols>
    <col min="1" max="1" width="6.88671875" customWidth="1"/>
  </cols>
  <sheetData>
    <row r="1" spans="1:12" ht="18" x14ac:dyDescent="0.3">
      <c r="A1" s="14" t="s">
        <v>43</v>
      </c>
    </row>
    <row r="2" spans="1:12" s="16" customFormat="1" ht="70.05" customHeight="1" x14ac:dyDescent="0.3">
      <c r="A2" s="15">
        <v>1</v>
      </c>
      <c r="B2" s="72" t="s">
        <v>44</v>
      </c>
      <c r="C2" s="72"/>
      <c r="D2" s="72"/>
      <c r="E2" s="72"/>
      <c r="F2" s="72"/>
      <c r="G2" s="72"/>
      <c r="H2" s="72"/>
      <c r="I2" s="72"/>
      <c r="J2" s="72"/>
      <c r="K2" s="72"/>
      <c r="L2" s="72"/>
    </row>
    <row r="3" spans="1:12" ht="64.95" customHeight="1" x14ac:dyDescent="0.3">
      <c r="A3" s="17">
        <v>2</v>
      </c>
      <c r="B3" s="72" t="s">
        <v>45</v>
      </c>
      <c r="C3" s="72"/>
      <c r="D3" s="72"/>
      <c r="E3" s="72"/>
      <c r="F3" s="72"/>
      <c r="G3" s="72"/>
      <c r="H3" s="72"/>
      <c r="I3" s="72"/>
      <c r="J3" s="72"/>
      <c r="K3" s="72"/>
      <c r="L3" s="72"/>
    </row>
    <row r="4" spans="1:12" s="20" customFormat="1" ht="18" x14ac:dyDescent="0.3">
      <c r="A4" s="18">
        <v>3</v>
      </c>
      <c r="B4" s="19" t="s">
        <v>46</v>
      </c>
      <c r="C4" s="19"/>
      <c r="D4" s="19"/>
      <c r="E4" s="19"/>
      <c r="F4" s="19"/>
      <c r="G4" s="19"/>
      <c r="H4" s="19"/>
      <c r="I4" s="19"/>
      <c r="J4" s="19"/>
      <c r="K4" s="19"/>
      <c r="L4" s="19"/>
    </row>
    <row r="5" spans="1:12" s="21" customFormat="1" ht="199.95" customHeight="1" x14ac:dyDescent="0.3">
      <c r="A5" s="17"/>
      <c r="B5" s="73" t="s">
        <v>198</v>
      </c>
      <c r="C5" s="73"/>
      <c r="D5" s="73"/>
      <c r="E5" s="73"/>
      <c r="F5" s="73"/>
      <c r="G5" s="73"/>
      <c r="H5" s="73"/>
      <c r="I5" s="73"/>
      <c r="J5" s="73"/>
      <c r="K5" s="73"/>
      <c r="L5" s="73"/>
    </row>
    <row r="6" spans="1:12" s="21" customFormat="1" ht="15.6" customHeight="1" x14ac:dyDescent="0.3">
      <c r="A6" s="17"/>
      <c r="B6" s="74" t="s">
        <v>47</v>
      </c>
      <c r="C6" s="74"/>
      <c r="D6" s="74"/>
      <c r="E6" s="74"/>
      <c r="F6" s="74"/>
      <c r="G6" s="74"/>
      <c r="H6" s="74"/>
      <c r="I6" s="74"/>
      <c r="J6" s="74"/>
      <c r="K6" s="74"/>
      <c r="L6" s="74"/>
    </row>
    <row r="7" spans="1:12" ht="62.4" customHeight="1" x14ac:dyDescent="0.3">
      <c r="B7" s="75" t="s">
        <v>48</v>
      </c>
      <c r="C7" s="75"/>
      <c r="D7" s="75"/>
      <c r="E7" s="75"/>
      <c r="F7" s="75"/>
      <c r="G7" s="75"/>
      <c r="H7" s="75"/>
      <c r="I7" s="75"/>
      <c r="J7" s="75"/>
      <c r="K7" s="75"/>
      <c r="L7" s="75"/>
    </row>
    <row r="8" spans="1:12" ht="104.4" customHeight="1" x14ac:dyDescent="0.3">
      <c r="B8" s="71" t="s">
        <v>49</v>
      </c>
      <c r="C8" s="71"/>
      <c r="D8" s="71"/>
      <c r="E8" s="71"/>
      <c r="F8" s="71"/>
      <c r="G8" s="71"/>
      <c r="H8" s="71"/>
      <c r="I8" s="71"/>
      <c r="J8" s="71"/>
      <c r="K8" s="71"/>
      <c r="L8" s="71"/>
    </row>
    <row r="9" spans="1:12" ht="120" customHeight="1" x14ac:dyDescent="0.3">
      <c r="B9" s="71" t="s">
        <v>50</v>
      </c>
      <c r="C9" s="71"/>
      <c r="D9" s="71"/>
      <c r="E9" s="71"/>
      <c r="F9" s="71"/>
      <c r="G9" s="71"/>
      <c r="H9" s="71"/>
      <c r="I9" s="71"/>
      <c r="J9" s="71"/>
      <c r="K9" s="71"/>
      <c r="L9" s="71"/>
    </row>
    <row r="10" spans="1:12" ht="120" customHeight="1" x14ac:dyDescent="0.3">
      <c r="B10" s="71" t="s">
        <v>51</v>
      </c>
      <c r="C10" s="71"/>
      <c r="D10" s="71"/>
      <c r="E10" s="71"/>
      <c r="F10" s="71"/>
      <c r="G10" s="71"/>
      <c r="H10" s="71"/>
      <c r="I10" s="71"/>
      <c r="J10" s="71"/>
      <c r="K10" s="71"/>
      <c r="L10" s="71"/>
    </row>
  </sheetData>
  <mergeCells count="8">
    <mergeCell ref="B9:L9"/>
    <mergeCell ref="B10:L10"/>
    <mergeCell ref="B2:L2"/>
    <mergeCell ref="B3:L3"/>
    <mergeCell ref="B5:L5"/>
    <mergeCell ref="B6:L6"/>
    <mergeCell ref="B7:L7"/>
    <mergeCell ref="B8:L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J11" sqref="J11"/>
    </sheetView>
  </sheetViews>
  <sheetFormatPr defaultRowHeight="15.6" x14ac:dyDescent="0.3"/>
  <cols>
    <col min="1" max="1" width="14" style="2" customWidth="1"/>
    <col min="2" max="2" width="39.66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ht="16.05" customHeight="1" x14ac:dyDescent="0.3">
      <c r="A1" s="1" t="s">
        <v>33</v>
      </c>
      <c r="B1" s="2"/>
      <c r="C1" s="1">
        <v>90</v>
      </c>
      <c r="D1" s="2" t="s">
        <v>27</v>
      </c>
      <c r="E1" s="3"/>
      <c r="F1" s="59" t="s">
        <v>42</v>
      </c>
      <c r="G1" s="59"/>
      <c r="H1" s="59"/>
      <c r="I1" s="59"/>
      <c r="J1" s="24" t="s">
        <v>39</v>
      </c>
      <c r="K1" s="24" t="s">
        <v>35</v>
      </c>
      <c r="L1" s="30" t="s">
        <v>36</v>
      </c>
      <c r="M1" s="30" t="s">
        <v>37</v>
      </c>
      <c r="N1" s="30" t="s">
        <v>38</v>
      </c>
      <c r="O1" s="30" t="s">
        <v>40</v>
      </c>
    </row>
    <row r="2" spans="1:16" ht="16.05" customHeight="1"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ht="16.05" customHeight="1" x14ac:dyDescent="0.3">
      <c r="A3" s="1" t="s">
        <v>34</v>
      </c>
      <c r="B3" s="2"/>
      <c r="C3" s="1">
        <v>10</v>
      </c>
      <c r="D3" s="2" t="s">
        <v>28</v>
      </c>
      <c r="F3" s="59" t="s">
        <v>58</v>
      </c>
      <c r="G3" s="59"/>
      <c r="H3" s="59"/>
      <c r="I3" s="59"/>
      <c r="J3" s="3"/>
      <c r="K3" s="60" t="s">
        <v>52</v>
      </c>
      <c r="L3" s="60"/>
      <c r="M3" s="60"/>
      <c r="N3" s="60"/>
      <c r="O3" s="60"/>
    </row>
    <row r="4" spans="1:16" ht="16.05" customHeight="1"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ht="16.05" customHeight="1" x14ac:dyDescent="0.3">
      <c r="A5" s="5" t="s">
        <v>24</v>
      </c>
      <c r="B5" s="5"/>
      <c r="C5" s="7">
        <f>C2*C4</f>
        <v>90</v>
      </c>
      <c r="D5" s="5" t="s">
        <v>27</v>
      </c>
      <c r="F5" s="25" t="s">
        <v>56</v>
      </c>
    </row>
    <row r="6" spans="1:16" ht="16.05" customHeight="1" x14ac:dyDescent="0.3">
      <c r="A6" s="5" t="s">
        <v>31</v>
      </c>
      <c r="B6" s="5"/>
      <c r="C6" s="6">
        <f>C3/C2</f>
        <v>1</v>
      </c>
      <c r="D6" s="5" t="s">
        <v>28</v>
      </c>
      <c r="F6" s="27" t="s">
        <v>54</v>
      </c>
      <c r="G6" s="26"/>
      <c r="H6" s="26"/>
      <c r="I6" s="26"/>
      <c r="J6" s="26"/>
      <c r="K6" s="26"/>
      <c r="L6" s="36">
        <f>45/60</f>
        <v>0.75</v>
      </c>
      <c r="M6" s="36">
        <f>75/60</f>
        <v>1.25</v>
      </c>
      <c r="N6" s="36">
        <f>90/60</f>
        <v>1.5</v>
      </c>
      <c r="O6" s="36">
        <f>150/60</f>
        <v>2.5</v>
      </c>
    </row>
    <row r="7" spans="1:16" ht="16.05" customHeight="1" x14ac:dyDescent="0.3">
      <c r="A7" s="5" t="s">
        <v>32</v>
      </c>
      <c r="B7" s="5"/>
      <c r="C7" s="6">
        <f>100/C2</f>
        <v>10</v>
      </c>
      <c r="D7" s="5" t="s">
        <v>29</v>
      </c>
      <c r="F7" s="27" t="s">
        <v>55</v>
      </c>
      <c r="G7" s="26"/>
      <c r="H7" s="26"/>
      <c r="I7" s="26"/>
      <c r="J7" s="26"/>
      <c r="K7" s="26"/>
      <c r="L7" s="36">
        <f>L6*7</f>
        <v>5.25</v>
      </c>
      <c r="M7" s="36">
        <f>M6*6</f>
        <v>7.5</v>
      </c>
      <c r="N7" s="36">
        <f>N6*8</f>
        <v>12</v>
      </c>
      <c r="O7" s="36">
        <f>O6*9</f>
        <v>22.5</v>
      </c>
    </row>
    <row r="8" spans="1:16" ht="16.05" customHeight="1" x14ac:dyDescent="0.3">
      <c r="A8" s="61" t="s">
        <v>53</v>
      </c>
      <c r="B8" s="61"/>
      <c r="C8" s="61"/>
      <c r="D8" s="61"/>
      <c r="E8" s="61"/>
      <c r="F8" s="61"/>
      <c r="G8" s="61"/>
      <c r="H8" s="61"/>
      <c r="I8" s="61"/>
      <c r="J8" s="61"/>
      <c r="K8" s="61"/>
      <c r="L8" s="61"/>
      <c r="M8" s="61"/>
      <c r="N8" s="61"/>
      <c r="O8" s="61"/>
      <c r="P8" s="61"/>
    </row>
    <row r="9" spans="1:16" ht="16.05" customHeight="1" x14ac:dyDescent="0.3">
      <c r="A9" s="64" t="s">
        <v>0</v>
      </c>
      <c r="B9" s="64"/>
      <c r="C9" s="64" t="s">
        <v>14</v>
      </c>
      <c r="D9" s="64"/>
      <c r="E9" s="64"/>
      <c r="F9" s="64"/>
      <c r="G9" s="64" t="s">
        <v>15</v>
      </c>
      <c r="H9" s="64"/>
      <c r="I9" s="64"/>
      <c r="J9" s="64" t="s">
        <v>16</v>
      </c>
      <c r="K9" s="64"/>
      <c r="L9" s="64"/>
      <c r="M9" s="64" t="s">
        <v>17</v>
      </c>
      <c r="N9" s="64"/>
      <c r="O9" s="64"/>
      <c r="P9" s="30" t="s">
        <v>18</v>
      </c>
    </row>
    <row r="10" spans="1:16" ht="16.05" customHeight="1" x14ac:dyDescent="0.3">
      <c r="A10" s="68" t="s">
        <v>57</v>
      </c>
      <c r="B10" s="10" t="s">
        <v>95</v>
      </c>
      <c r="C10" s="11"/>
      <c r="D10" s="11"/>
      <c r="E10" s="11"/>
      <c r="F10" s="11"/>
      <c r="G10" s="11"/>
      <c r="H10" s="11"/>
      <c r="I10" s="11"/>
      <c r="J10" s="11"/>
      <c r="K10" s="11"/>
      <c r="L10" s="11"/>
      <c r="M10" s="11"/>
      <c r="N10" s="11"/>
      <c r="O10" s="11"/>
      <c r="P10" s="12">
        <f>COUNTA(C10:O10)</f>
        <v>0</v>
      </c>
    </row>
    <row r="11" spans="1:16" ht="16.05" customHeight="1" x14ac:dyDescent="0.3">
      <c r="A11" s="68"/>
      <c r="B11" s="10" t="s">
        <v>96</v>
      </c>
      <c r="C11" s="11"/>
      <c r="D11" s="11"/>
      <c r="E11" s="11"/>
      <c r="F11" s="11"/>
      <c r="G11" s="11"/>
      <c r="H11" s="11"/>
      <c r="I11" s="11"/>
      <c r="J11" s="11"/>
      <c r="K11" s="11"/>
      <c r="L11" s="11"/>
      <c r="M11" s="11"/>
      <c r="N11" s="11"/>
      <c r="O11" s="11"/>
      <c r="P11" s="12">
        <f>COUNTA(C11:O11)</f>
        <v>0</v>
      </c>
    </row>
    <row r="12" spans="1:16" ht="16.05" customHeight="1" x14ac:dyDescent="0.3">
      <c r="A12" s="68"/>
      <c r="B12" s="10" t="s">
        <v>97</v>
      </c>
      <c r="C12" s="11"/>
      <c r="D12" s="11"/>
      <c r="E12" s="11"/>
      <c r="F12" s="11"/>
      <c r="G12" s="11"/>
      <c r="H12" s="11"/>
      <c r="I12" s="11"/>
      <c r="J12" s="11"/>
      <c r="K12" s="11"/>
      <c r="L12" s="11"/>
      <c r="M12" s="11"/>
      <c r="N12" s="11"/>
      <c r="O12" s="11"/>
      <c r="P12" s="12">
        <f t="shared" ref="P12:P39" si="1">COUNTA(C12:O12)</f>
        <v>0</v>
      </c>
    </row>
    <row r="13" spans="1:16" ht="16.05" customHeight="1" x14ac:dyDescent="0.3">
      <c r="A13" s="68"/>
      <c r="B13" s="10" t="s">
        <v>98</v>
      </c>
      <c r="C13" s="11"/>
      <c r="D13" s="11"/>
      <c r="E13" s="11"/>
      <c r="F13" s="11"/>
      <c r="G13" s="11"/>
      <c r="H13" s="11"/>
      <c r="I13" s="11"/>
      <c r="J13" s="11"/>
      <c r="K13" s="11"/>
      <c r="L13" s="11"/>
      <c r="M13" s="11"/>
      <c r="N13" s="11"/>
      <c r="O13" s="11"/>
      <c r="P13" s="12">
        <f t="shared" si="1"/>
        <v>0</v>
      </c>
    </row>
    <row r="14" spans="1:16" ht="16.05" customHeight="1" x14ac:dyDescent="0.3">
      <c r="A14" s="68"/>
      <c r="B14" s="10" t="s">
        <v>99</v>
      </c>
      <c r="C14" s="11"/>
      <c r="D14" s="11"/>
      <c r="E14" s="11"/>
      <c r="F14" s="11"/>
      <c r="G14" s="11"/>
      <c r="H14" s="11"/>
      <c r="I14" s="11"/>
      <c r="J14" s="11"/>
      <c r="K14" s="11"/>
      <c r="L14" s="11"/>
      <c r="M14" s="11"/>
      <c r="N14" s="11"/>
      <c r="O14" s="11"/>
      <c r="P14" s="12">
        <f t="shared" si="1"/>
        <v>0</v>
      </c>
    </row>
    <row r="15" spans="1:16" ht="16.05" customHeight="1" x14ac:dyDescent="0.3">
      <c r="A15" s="68" t="s">
        <v>9</v>
      </c>
      <c r="B15" s="10" t="s">
        <v>100</v>
      </c>
      <c r="C15" s="11"/>
      <c r="D15" s="11"/>
      <c r="E15" s="11"/>
      <c r="F15" s="11"/>
      <c r="G15" s="11"/>
      <c r="H15" s="11"/>
      <c r="I15" s="11"/>
      <c r="J15" s="11"/>
      <c r="K15" s="11"/>
      <c r="L15" s="11"/>
      <c r="M15" s="11"/>
      <c r="N15" s="11"/>
      <c r="O15" s="11"/>
      <c r="P15" s="12">
        <f t="shared" si="1"/>
        <v>0</v>
      </c>
    </row>
    <row r="16" spans="1:16" ht="16.05" customHeight="1" x14ac:dyDescent="0.3">
      <c r="A16" s="68"/>
      <c r="B16" s="10" t="s">
        <v>101</v>
      </c>
      <c r="C16" s="11"/>
      <c r="D16" s="11"/>
      <c r="E16" s="11"/>
      <c r="F16" s="11"/>
      <c r="G16" s="11"/>
      <c r="H16" s="11"/>
      <c r="I16" s="11"/>
      <c r="J16" s="11"/>
      <c r="K16" s="11"/>
      <c r="L16" s="11"/>
      <c r="M16" s="11"/>
      <c r="N16" s="11"/>
      <c r="O16" s="11"/>
      <c r="P16" s="12">
        <f t="shared" si="1"/>
        <v>0</v>
      </c>
    </row>
    <row r="17" spans="1:16" ht="16.05" customHeight="1" x14ac:dyDescent="0.3">
      <c r="A17" s="68"/>
      <c r="B17" s="10" t="s">
        <v>102</v>
      </c>
      <c r="C17" s="11"/>
      <c r="D17" s="11"/>
      <c r="E17" s="11"/>
      <c r="F17" s="11"/>
      <c r="G17" s="11"/>
      <c r="H17" s="11"/>
      <c r="I17" s="11"/>
      <c r="J17" s="11"/>
      <c r="K17" s="11"/>
      <c r="L17" s="11"/>
      <c r="M17" s="11"/>
      <c r="N17" s="11"/>
      <c r="O17" s="11"/>
      <c r="P17" s="12">
        <f t="shared" si="1"/>
        <v>0</v>
      </c>
    </row>
    <row r="18" spans="1:16" ht="16.05" customHeight="1" x14ac:dyDescent="0.3">
      <c r="A18" s="68"/>
      <c r="B18" s="10" t="s">
        <v>103</v>
      </c>
      <c r="C18" s="11"/>
      <c r="D18" s="11"/>
      <c r="E18" s="11"/>
      <c r="F18" s="11"/>
      <c r="G18" s="11"/>
      <c r="H18" s="11"/>
      <c r="I18" s="11"/>
      <c r="J18" s="11"/>
      <c r="K18" s="11"/>
      <c r="L18" s="11"/>
      <c r="M18" s="11"/>
      <c r="N18" s="11"/>
      <c r="O18" s="11"/>
      <c r="P18" s="12">
        <f t="shared" si="1"/>
        <v>0</v>
      </c>
    </row>
    <row r="19" spans="1:16" ht="16.05" customHeight="1" x14ac:dyDescent="0.3">
      <c r="A19" s="68" t="s">
        <v>107</v>
      </c>
      <c r="B19" s="10" t="s">
        <v>104</v>
      </c>
      <c r="C19" s="11"/>
      <c r="D19" s="11"/>
      <c r="E19" s="11"/>
      <c r="F19" s="11"/>
      <c r="G19" s="11"/>
      <c r="H19" s="11"/>
      <c r="I19" s="11"/>
      <c r="J19" s="11"/>
      <c r="K19" s="11"/>
      <c r="L19" s="11"/>
      <c r="M19" s="11"/>
      <c r="N19" s="11"/>
      <c r="O19" s="11"/>
      <c r="P19" s="12">
        <f t="shared" si="1"/>
        <v>0</v>
      </c>
    </row>
    <row r="20" spans="1:16" ht="16.05" customHeight="1" x14ac:dyDescent="0.3">
      <c r="A20" s="68"/>
      <c r="B20" s="10" t="s">
        <v>105</v>
      </c>
      <c r="C20" s="11"/>
      <c r="D20" s="11"/>
      <c r="E20" s="11"/>
      <c r="F20" s="11"/>
      <c r="G20" s="11"/>
      <c r="H20" s="11"/>
      <c r="I20" s="11"/>
      <c r="J20" s="11"/>
      <c r="K20" s="11"/>
      <c r="L20" s="11"/>
      <c r="M20" s="11"/>
      <c r="N20" s="11"/>
      <c r="O20" s="11"/>
      <c r="P20" s="12">
        <f t="shared" si="1"/>
        <v>0</v>
      </c>
    </row>
    <row r="21" spans="1:16" ht="16.05" customHeight="1" x14ac:dyDescent="0.3">
      <c r="A21" s="68"/>
      <c r="B21" s="10" t="s">
        <v>106</v>
      </c>
      <c r="C21" s="11" t="s">
        <v>172</v>
      </c>
      <c r="D21" s="11" t="s">
        <v>173</v>
      </c>
      <c r="E21" s="11"/>
      <c r="F21" s="11"/>
      <c r="G21" s="11"/>
      <c r="H21" s="11"/>
      <c r="I21" s="11"/>
      <c r="J21" s="11"/>
      <c r="K21" s="11"/>
      <c r="L21" s="11"/>
      <c r="M21" s="11"/>
      <c r="N21" s="11"/>
      <c r="O21" s="11"/>
      <c r="P21" s="12">
        <f t="shared" si="1"/>
        <v>2</v>
      </c>
    </row>
    <row r="22" spans="1:16" ht="16.05" customHeight="1" x14ac:dyDescent="0.3">
      <c r="A22" s="68" t="s">
        <v>69</v>
      </c>
      <c r="B22" s="10" t="s">
        <v>108</v>
      </c>
      <c r="C22" s="11"/>
      <c r="D22" s="11"/>
      <c r="E22" s="11"/>
      <c r="F22" s="11"/>
      <c r="G22" s="11"/>
      <c r="H22" s="11"/>
      <c r="I22" s="11"/>
      <c r="J22" s="11"/>
      <c r="K22" s="11"/>
      <c r="L22" s="11"/>
      <c r="M22" s="11"/>
      <c r="N22" s="11"/>
      <c r="O22" s="11"/>
      <c r="P22" s="12">
        <f t="shared" si="1"/>
        <v>0</v>
      </c>
    </row>
    <row r="23" spans="1:16" ht="16.05" customHeight="1" x14ac:dyDescent="0.3">
      <c r="A23" s="68"/>
      <c r="B23" s="10" t="s">
        <v>109</v>
      </c>
      <c r="C23" s="11"/>
      <c r="D23" s="11"/>
      <c r="E23" s="11"/>
      <c r="F23" s="11"/>
      <c r="G23" s="11"/>
      <c r="H23" s="11"/>
      <c r="I23" s="11"/>
      <c r="J23" s="11"/>
      <c r="K23" s="11"/>
      <c r="L23" s="11"/>
      <c r="M23" s="11"/>
      <c r="N23" s="11"/>
      <c r="O23" s="11"/>
      <c r="P23" s="12">
        <f t="shared" si="1"/>
        <v>0</v>
      </c>
    </row>
    <row r="24" spans="1:16" ht="16.05" customHeight="1" x14ac:dyDescent="0.3">
      <c r="A24" s="68"/>
      <c r="B24" s="10" t="s">
        <v>110</v>
      </c>
      <c r="C24" s="11"/>
      <c r="D24" s="11"/>
      <c r="E24" s="11"/>
      <c r="F24" s="11"/>
      <c r="G24" s="11"/>
      <c r="H24" s="11"/>
      <c r="I24" s="11"/>
      <c r="J24" s="11"/>
      <c r="K24" s="11"/>
      <c r="L24" s="11"/>
      <c r="M24" s="11"/>
      <c r="N24" s="11"/>
      <c r="O24" s="11"/>
      <c r="P24" s="12">
        <f t="shared" si="1"/>
        <v>0</v>
      </c>
    </row>
    <row r="25" spans="1:16" ht="16.05" customHeight="1" x14ac:dyDescent="0.3">
      <c r="A25" s="68" t="s">
        <v>111</v>
      </c>
      <c r="B25" s="10" t="s">
        <v>112</v>
      </c>
      <c r="C25" s="11"/>
      <c r="D25" s="11"/>
      <c r="E25" s="11"/>
      <c r="F25" s="11"/>
      <c r="G25" s="11"/>
      <c r="H25" s="11"/>
      <c r="I25" s="11"/>
      <c r="J25" s="11"/>
      <c r="K25" s="11"/>
      <c r="L25" s="11"/>
      <c r="M25" s="11"/>
      <c r="N25" s="11"/>
      <c r="O25" s="11"/>
      <c r="P25" s="12">
        <f t="shared" si="1"/>
        <v>0</v>
      </c>
    </row>
    <row r="26" spans="1:16" ht="16.05" customHeight="1" x14ac:dyDescent="0.3">
      <c r="A26" s="68"/>
      <c r="B26" s="10" t="s">
        <v>113</v>
      </c>
      <c r="C26" s="11"/>
      <c r="D26" s="11"/>
      <c r="E26" s="11"/>
      <c r="F26" s="11"/>
      <c r="G26" s="11"/>
      <c r="H26" s="11"/>
      <c r="I26" s="11"/>
      <c r="J26" s="11"/>
      <c r="K26" s="11"/>
      <c r="L26" s="11"/>
      <c r="M26" s="11"/>
      <c r="N26" s="11"/>
      <c r="O26" s="11"/>
      <c r="P26" s="12">
        <f t="shared" si="1"/>
        <v>0</v>
      </c>
    </row>
    <row r="27" spans="1:16" ht="16.05" customHeight="1" x14ac:dyDescent="0.3">
      <c r="A27" s="68"/>
      <c r="B27" s="10" t="s">
        <v>119</v>
      </c>
      <c r="C27" s="11"/>
      <c r="D27" s="11"/>
      <c r="E27" s="11"/>
      <c r="F27" s="11"/>
      <c r="G27" s="11"/>
      <c r="H27" s="11"/>
      <c r="I27" s="11"/>
      <c r="J27" s="11"/>
      <c r="K27" s="11"/>
      <c r="L27" s="11"/>
      <c r="M27" s="11"/>
      <c r="N27" s="11"/>
      <c r="O27" s="11"/>
      <c r="P27" s="12">
        <f t="shared" si="1"/>
        <v>0</v>
      </c>
    </row>
    <row r="28" spans="1:16" ht="16.05" customHeight="1" x14ac:dyDescent="0.3">
      <c r="A28" s="68" t="s">
        <v>77</v>
      </c>
      <c r="B28" s="10" t="s">
        <v>114</v>
      </c>
      <c r="C28" s="11"/>
      <c r="D28" s="11"/>
      <c r="E28" s="11"/>
      <c r="F28" s="11"/>
      <c r="G28" s="11"/>
      <c r="H28" s="11"/>
      <c r="I28" s="11"/>
      <c r="J28" s="11"/>
      <c r="K28" s="11"/>
      <c r="L28" s="11"/>
      <c r="M28" s="11"/>
      <c r="N28" s="11"/>
      <c r="O28" s="11"/>
      <c r="P28" s="12">
        <f t="shared" si="1"/>
        <v>0</v>
      </c>
    </row>
    <row r="29" spans="1:16" ht="16.05" customHeight="1" x14ac:dyDescent="0.3">
      <c r="A29" s="68"/>
      <c r="B29" s="10" t="s">
        <v>115</v>
      </c>
      <c r="C29" s="11"/>
      <c r="D29" s="11"/>
      <c r="E29" s="11"/>
      <c r="F29" s="11"/>
      <c r="G29" s="11"/>
      <c r="H29" s="11"/>
      <c r="I29" s="11"/>
      <c r="J29" s="11"/>
      <c r="K29" s="11"/>
      <c r="L29" s="11"/>
      <c r="M29" s="11"/>
      <c r="N29" s="11"/>
      <c r="O29" s="11"/>
      <c r="P29" s="12">
        <f t="shared" si="1"/>
        <v>0</v>
      </c>
    </row>
    <row r="30" spans="1:16" ht="16.05" customHeight="1" x14ac:dyDescent="0.3">
      <c r="A30" s="68"/>
      <c r="B30" s="10" t="s">
        <v>116</v>
      </c>
      <c r="C30" s="11"/>
      <c r="D30" s="11"/>
      <c r="E30" s="11"/>
      <c r="F30" s="11"/>
      <c r="G30" s="11"/>
      <c r="H30" s="11"/>
      <c r="I30" s="11"/>
      <c r="J30" s="11"/>
      <c r="K30" s="11"/>
      <c r="L30" s="11"/>
      <c r="M30" s="11"/>
      <c r="N30" s="11"/>
      <c r="O30" s="11"/>
      <c r="P30" s="12">
        <f t="shared" si="1"/>
        <v>0</v>
      </c>
    </row>
    <row r="31" spans="1:16" ht="16.05" customHeight="1" x14ac:dyDescent="0.3">
      <c r="A31" s="68" t="s">
        <v>117</v>
      </c>
      <c r="B31" s="10" t="s">
        <v>118</v>
      </c>
      <c r="C31" s="11"/>
      <c r="D31" s="11"/>
      <c r="E31" s="11"/>
      <c r="F31" s="11"/>
      <c r="G31" s="11"/>
      <c r="H31" s="11"/>
      <c r="I31" s="11"/>
      <c r="J31" s="11"/>
      <c r="K31" s="11"/>
      <c r="L31" s="11"/>
      <c r="M31" s="11"/>
      <c r="N31" s="11"/>
      <c r="O31" s="11"/>
      <c r="P31" s="12">
        <f t="shared" si="1"/>
        <v>0</v>
      </c>
    </row>
    <row r="32" spans="1:16" ht="16.05" customHeight="1" x14ac:dyDescent="0.3">
      <c r="A32" s="68"/>
      <c r="B32" s="10" t="s">
        <v>120</v>
      </c>
      <c r="C32" s="11"/>
      <c r="D32" s="11"/>
      <c r="E32" s="11"/>
      <c r="F32" s="11"/>
      <c r="G32" s="11"/>
      <c r="H32" s="11"/>
      <c r="I32" s="11"/>
      <c r="J32" s="11"/>
      <c r="K32" s="11"/>
      <c r="L32" s="11"/>
      <c r="M32" s="11"/>
      <c r="N32" s="11"/>
      <c r="O32" s="11"/>
      <c r="P32" s="12">
        <f t="shared" si="1"/>
        <v>0</v>
      </c>
    </row>
    <row r="33" spans="1:16" ht="16.05" customHeight="1" x14ac:dyDescent="0.3">
      <c r="A33" s="68"/>
      <c r="B33" s="10" t="s">
        <v>121</v>
      </c>
      <c r="C33" s="11"/>
      <c r="D33" s="11"/>
      <c r="E33" s="11"/>
      <c r="F33" s="11"/>
      <c r="G33" s="11"/>
      <c r="H33" s="11"/>
      <c r="I33" s="11"/>
      <c r="J33" s="11"/>
      <c r="K33" s="11"/>
      <c r="L33" s="11"/>
      <c r="M33" s="11"/>
      <c r="N33" s="11"/>
      <c r="O33" s="11"/>
      <c r="P33" s="12">
        <f t="shared" si="1"/>
        <v>0</v>
      </c>
    </row>
    <row r="34" spans="1:16" ht="16.05" customHeight="1" x14ac:dyDescent="0.3">
      <c r="A34" s="68"/>
      <c r="B34" s="10" t="s">
        <v>122</v>
      </c>
      <c r="C34" s="11"/>
      <c r="D34" s="11"/>
      <c r="E34" s="11"/>
      <c r="F34" s="11"/>
      <c r="G34" s="11"/>
      <c r="H34" s="11"/>
      <c r="I34" s="11"/>
      <c r="J34" s="11"/>
      <c r="K34" s="11"/>
      <c r="L34" s="11"/>
      <c r="M34" s="11"/>
      <c r="N34" s="11"/>
      <c r="O34" s="11"/>
      <c r="P34" s="12">
        <f t="shared" si="1"/>
        <v>0</v>
      </c>
    </row>
    <row r="35" spans="1:16" ht="16.05" customHeight="1" x14ac:dyDescent="0.3">
      <c r="A35" s="68"/>
      <c r="B35" s="10" t="s">
        <v>123</v>
      </c>
      <c r="C35" s="11"/>
      <c r="D35" s="11"/>
      <c r="E35" s="11"/>
      <c r="F35" s="11"/>
      <c r="G35" s="11"/>
      <c r="H35" s="11"/>
      <c r="I35" s="11"/>
      <c r="J35" s="11"/>
      <c r="K35" s="11"/>
      <c r="L35" s="11"/>
      <c r="M35" s="11"/>
      <c r="N35" s="11"/>
      <c r="O35" s="11"/>
      <c r="P35" s="12">
        <f t="shared" si="1"/>
        <v>0</v>
      </c>
    </row>
    <row r="36" spans="1:16" ht="16.05" customHeight="1" x14ac:dyDescent="0.3">
      <c r="A36" s="32" t="s">
        <v>125</v>
      </c>
      <c r="B36" s="10" t="s">
        <v>124</v>
      </c>
      <c r="C36" s="11"/>
      <c r="D36" s="11"/>
      <c r="E36" s="11"/>
      <c r="F36" s="11"/>
      <c r="G36" s="11"/>
      <c r="H36" s="11"/>
      <c r="I36" s="11"/>
      <c r="J36" s="11"/>
      <c r="K36" s="11"/>
      <c r="L36" s="11"/>
      <c r="M36" s="11"/>
      <c r="N36" s="11"/>
      <c r="O36" s="11"/>
      <c r="P36" s="12">
        <f t="shared" si="1"/>
        <v>0</v>
      </c>
    </row>
    <row r="37" spans="1:16" ht="16.05" customHeight="1" x14ac:dyDescent="0.3">
      <c r="A37" s="69" t="s">
        <v>126</v>
      </c>
      <c r="B37" s="10" t="s">
        <v>127</v>
      </c>
      <c r="C37" s="11"/>
      <c r="D37" s="11"/>
      <c r="E37" s="11"/>
      <c r="F37" s="11"/>
      <c r="G37" s="11"/>
      <c r="H37" s="11"/>
      <c r="I37" s="11"/>
      <c r="J37" s="11"/>
      <c r="K37" s="11"/>
      <c r="L37" s="11"/>
      <c r="M37" s="11"/>
      <c r="N37" s="11"/>
      <c r="O37" s="11"/>
      <c r="P37" s="12">
        <f t="shared" si="1"/>
        <v>0</v>
      </c>
    </row>
    <row r="38" spans="1:16" ht="16.05" customHeight="1" x14ac:dyDescent="0.3">
      <c r="A38" s="70"/>
      <c r="B38" s="10" t="s">
        <v>128</v>
      </c>
      <c r="C38" s="11"/>
      <c r="D38" s="11"/>
      <c r="E38" s="11"/>
      <c r="F38" s="11"/>
      <c r="G38" s="11"/>
      <c r="H38" s="11"/>
      <c r="I38" s="11"/>
      <c r="J38" s="11"/>
      <c r="K38" s="11"/>
      <c r="L38" s="11"/>
      <c r="M38" s="11"/>
      <c r="N38" s="11"/>
      <c r="O38" s="11"/>
      <c r="P38" s="12">
        <f t="shared" si="1"/>
        <v>0</v>
      </c>
    </row>
    <row r="39" spans="1:16" ht="16.05" customHeight="1" x14ac:dyDescent="0.3">
      <c r="A39" s="76"/>
      <c r="B39" s="10" t="s">
        <v>129</v>
      </c>
      <c r="C39" s="11"/>
      <c r="D39" s="11"/>
      <c r="E39" s="11"/>
      <c r="F39" s="11"/>
      <c r="G39" s="11"/>
      <c r="H39" s="11"/>
      <c r="I39" s="11"/>
      <c r="J39" s="11"/>
      <c r="K39" s="11"/>
      <c r="L39" s="11"/>
      <c r="M39" s="11"/>
      <c r="N39" s="11"/>
      <c r="O39" s="11"/>
      <c r="P39" s="12">
        <f t="shared" si="1"/>
        <v>0</v>
      </c>
    </row>
    <row r="40" spans="1:16" ht="16.05" customHeight="1" x14ac:dyDescent="0.3">
      <c r="A40" s="62" t="s">
        <v>11</v>
      </c>
      <c r="B40" s="63"/>
      <c r="C40" s="65">
        <f>COUNTA(C10:F39)</f>
        <v>2</v>
      </c>
      <c r="D40" s="66"/>
      <c r="E40" s="66"/>
      <c r="F40" s="67"/>
      <c r="G40" s="65">
        <f>COUNTA(G10:I39)</f>
        <v>0</v>
      </c>
      <c r="H40" s="66"/>
      <c r="I40" s="67"/>
      <c r="J40" s="65">
        <f>COUNTA(J10:L39)</f>
        <v>0</v>
      </c>
      <c r="K40" s="66"/>
      <c r="L40" s="67"/>
      <c r="M40" s="65">
        <f>COUNTA(M10:O39)</f>
        <v>0</v>
      </c>
      <c r="N40" s="66"/>
      <c r="O40" s="67"/>
      <c r="P40" s="13" t="str">
        <f>"Tổng số câu của bài thi : "&amp;SUM(P10:P39)</f>
        <v>Tổng số câu của bài thi : 2</v>
      </c>
    </row>
    <row r="41" spans="1:16" ht="16.05" customHeight="1" x14ac:dyDescent="0.3">
      <c r="A41" s="62" t="s">
        <v>12</v>
      </c>
      <c r="B41" s="63"/>
      <c r="C41" s="65" t="str">
        <f>C40*C7&amp;"%"</f>
        <v>20%</v>
      </c>
      <c r="D41" s="66"/>
      <c r="E41" s="66"/>
      <c r="F41" s="67"/>
      <c r="G41" s="65" t="str">
        <f>G40*C7&amp;"%"</f>
        <v>0%</v>
      </c>
      <c r="H41" s="66"/>
      <c r="I41" s="67"/>
      <c r="J41" s="65" t="str">
        <f>J40*C7&amp;"%"</f>
        <v>0%</v>
      </c>
      <c r="K41" s="66"/>
      <c r="L41" s="67"/>
      <c r="M41" s="65" t="str">
        <f>M40*C7&amp;"%"</f>
        <v>0%</v>
      </c>
      <c r="N41" s="66"/>
      <c r="O41" s="67"/>
      <c r="P41" s="13" t="str">
        <f>"Tổng tỉ lệ các mức "&amp;C7*SUM(P10:P39)&amp;"%"</f>
        <v>Tổng tỉ lệ các mức 20%</v>
      </c>
    </row>
    <row r="42" spans="1:16" ht="16.05" customHeight="1" x14ac:dyDescent="0.3">
      <c r="A42" s="62" t="s">
        <v>13</v>
      </c>
      <c r="B42" s="63"/>
      <c r="C42" s="65">
        <f>C40*$C$6</f>
        <v>2</v>
      </c>
      <c r="D42" s="66"/>
      <c r="E42" s="66"/>
      <c r="F42" s="67"/>
      <c r="G42" s="65">
        <f>G40*$C$6</f>
        <v>0</v>
      </c>
      <c r="H42" s="66"/>
      <c r="I42" s="67"/>
      <c r="J42" s="65">
        <f>J40*$C$6</f>
        <v>0</v>
      </c>
      <c r="K42" s="66"/>
      <c r="L42" s="67"/>
      <c r="M42" s="65">
        <f>M40*$C$6</f>
        <v>0</v>
      </c>
      <c r="N42" s="66"/>
      <c r="O42" s="67"/>
      <c r="P42" s="13" t="str">
        <f>"Điểm tối đa của bài thi : "&amp;SUM(C42+G42+J42+M42)</f>
        <v>Điểm tối đa của bài thi : 2</v>
      </c>
    </row>
  </sheetData>
  <sheetProtection password="CB67" sheet="1" objects="1" scenarios="1"/>
  <mergeCells count="32">
    <mergeCell ref="A42:B42"/>
    <mergeCell ref="C42:F42"/>
    <mergeCell ref="G42:I42"/>
    <mergeCell ref="J42:L42"/>
    <mergeCell ref="M42:O42"/>
    <mergeCell ref="M40:O40"/>
    <mergeCell ref="A41:B41"/>
    <mergeCell ref="C41:F41"/>
    <mergeCell ref="G41:I41"/>
    <mergeCell ref="J41:L41"/>
    <mergeCell ref="M41:O41"/>
    <mergeCell ref="J40:L40"/>
    <mergeCell ref="A40:B40"/>
    <mergeCell ref="C40:F40"/>
    <mergeCell ref="G40:I40"/>
    <mergeCell ref="A28:A30"/>
    <mergeCell ref="A31:A35"/>
    <mergeCell ref="A37:A39"/>
    <mergeCell ref="F1:I1"/>
    <mergeCell ref="F3:I3"/>
    <mergeCell ref="A10:A14"/>
    <mergeCell ref="A15:A18"/>
    <mergeCell ref="A19:A21"/>
    <mergeCell ref="A22:A24"/>
    <mergeCell ref="A25:A27"/>
    <mergeCell ref="K3:O3"/>
    <mergeCell ref="A8:P8"/>
    <mergeCell ref="A9:B9"/>
    <mergeCell ref="C9:F9"/>
    <mergeCell ref="G9:I9"/>
    <mergeCell ref="J9:L9"/>
    <mergeCell ref="M9:O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4" workbookViewId="0">
      <selection activeCell="P10" sqref="P10:P19"/>
    </sheetView>
  </sheetViews>
  <sheetFormatPr defaultRowHeight="15.6" x14ac:dyDescent="0.3"/>
  <cols>
    <col min="1" max="1" width="14" style="2" customWidth="1"/>
    <col min="2" max="2" width="35.5546875" style="4"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18</v>
      </c>
      <c r="D1" s="2" t="s">
        <v>27</v>
      </c>
      <c r="E1" s="3"/>
      <c r="F1" s="59" t="s">
        <v>42</v>
      </c>
      <c r="G1" s="59"/>
      <c r="H1" s="59"/>
      <c r="I1" s="59"/>
      <c r="J1" s="24" t="s">
        <v>39</v>
      </c>
      <c r="K1" s="24" t="s">
        <v>35</v>
      </c>
      <c r="L1" s="30" t="s">
        <v>36</v>
      </c>
      <c r="M1" s="30" t="s">
        <v>37</v>
      </c>
      <c r="N1" s="30" t="s">
        <v>38</v>
      </c>
      <c r="O1" s="30" t="s">
        <v>40</v>
      </c>
    </row>
    <row r="2" spans="1:16"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x14ac:dyDescent="0.3">
      <c r="A3" s="1" t="s">
        <v>34</v>
      </c>
      <c r="B3" s="2"/>
      <c r="C3" s="1">
        <v>10</v>
      </c>
      <c r="D3" s="2" t="s">
        <v>28</v>
      </c>
      <c r="F3" s="59" t="s">
        <v>58</v>
      </c>
      <c r="G3" s="59"/>
      <c r="H3" s="59"/>
      <c r="I3" s="59"/>
      <c r="J3" s="3"/>
      <c r="K3" s="60" t="s">
        <v>52</v>
      </c>
      <c r="L3" s="60"/>
      <c r="M3" s="60"/>
      <c r="N3" s="60"/>
      <c r="O3" s="60"/>
    </row>
    <row r="4" spans="1:16" x14ac:dyDescent="0.3">
      <c r="A4" s="5" t="s">
        <v>25</v>
      </c>
      <c r="B4" s="5"/>
      <c r="C4" s="6">
        <f>C1/C2</f>
        <v>1.8</v>
      </c>
      <c r="D4" s="5" t="s">
        <v>27</v>
      </c>
      <c r="F4" s="31">
        <v>0.75</v>
      </c>
      <c r="G4" s="31">
        <v>1.25</v>
      </c>
      <c r="H4" s="31">
        <v>1.5</v>
      </c>
      <c r="I4" s="31">
        <v>2.5</v>
      </c>
      <c r="J4" s="31"/>
      <c r="K4" s="35">
        <f>F4*K2</f>
        <v>3</v>
      </c>
      <c r="L4" s="35">
        <f t="shared" ref="L4:N4" si="0">G4*L2</f>
        <v>3.75</v>
      </c>
      <c r="M4" s="35">
        <f t="shared" si="0"/>
        <v>3</v>
      </c>
      <c r="N4" s="35">
        <f t="shared" si="0"/>
        <v>2.5</v>
      </c>
      <c r="O4" s="35">
        <f>SUM(K4+L4+M4+N4)</f>
        <v>12.25</v>
      </c>
    </row>
    <row r="5" spans="1:16" x14ac:dyDescent="0.3">
      <c r="A5" s="5" t="s">
        <v>24</v>
      </c>
      <c r="B5" s="5"/>
      <c r="C5" s="7">
        <f>C2*C4</f>
        <v>18</v>
      </c>
      <c r="D5" s="5" t="s">
        <v>27</v>
      </c>
      <c r="F5" s="25" t="s">
        <v>56</v>
      </c>
    </row>
    <row r="6" spans="1:16" x14ac:dyDescent="0.3">
      <c r="A6" s="5" t="s">
        <v>31</v>
      </c>
      <c r="B6" s="5"/>
      <c r="C6" s="6">
        <f>C3/C2</f>
        <v>1</v>
      </c>
      <c r="D6" s="5" t="s">
        <v>28</v>
      </c>
      <c r="F6" s="27" t="s">
        <v>54</v>
      </c>
      <c r="G6" s="26"/>
      <c r="H6" s="26"/>
      <c r="I6" s="26"/>
      <c r="J6" s="26"/>
      <c r="K6" s="26"/>
      <c r="L6" s="36">
        <f>45/60</f>
        <v>0.75</v>
      </c>
      <c r="M6" s="36">
        <f>75/60</f>
        <v>1.25</v>
      </c>
      <c r="N6" s="36">
        <f>90/60</f>
        <v>1.5</v>
      </c>
      <c r="O6" s="36">
        <f>150/60</f>
        <v>2.5</v>
      </c>
    </row>
    <row r="7" spans="1:16" x14ac:dyDescent="0.3">
      <c r="A7" s="5" t="s">
        <v>32</v>
      </c>
      <c r="B7" s="5"/>
      <c r="C7" s="6">
        <f>100/C2</f>
        <v>10</v>
      </c>
      <c r="D7" s="5" t="s">
        <v>29</v>
      </c>
      <c r="F7" s="27" t="s">
        <v>55</v>
      </c>
      <c r="G7" s="26"/>
      <c r="H7" s="26"/>
      <c r="I7" s="26"/>
      <c r="J7" s="26"/>
      <c r="K7" s="26"/>
      <c r="L7" s="36">
        <f>L6*7</f>
        <v>5.25</v>
      </c>
      <c r="M7" s="36">
        <f>M6*6</f>
        <v>7.5</v>
      </c>
      <c r="N7" s="36">
        <f>N6*8</f>
        <v>12</v>
      </c>
      <c r="O7" s="36">
        <f>O6*9</f>
        <v>22.5</v>
      </c>
    </row>
    <row r="8" spans="1:16" x14ac:dyDescent="0.3">
      <c r="A8" s="61" t="s">
        <v>53</v>
      </c>
      <c r="B8" s="61"/>
      <c r="C8" s="61"/>
      <c r="D8" s="61"/>
      <c r="E8" s="61"/>
      <c r="F8" s="61"/>
      <c r="G8" s="61"/>
      <c r="H8" s="61"/>
      <c r="I8" s="61"/>
      <c r="J8" s="61"/>
      <c r="K8" s="61"/>
      <c r="L8" s="61"/>
      <c r="M8" s="61"/>
      <c r="N8" s="61"/>
      <c r="O8" s="61"/>
      <c r="P8" s="61"/>
    </row>
    <row r="9" spans="1:16" x14ac:dyDescent="0.3">
      <c r="A9" s="64" t="s">
        <v>0</v>
      </c>
      <c r="B9" s="64"/>
      <c r="C9" s="64" t="s">
        <v>14</v>
      </c>
      <c r="D9" s="64"/>
      <c r="E9" s="64"/>
      <c r="F9" s="64"/>
      <c r="G9" s="64" t="s">
        <v>15</v>
      </c>
      <c r="H9" s="64"/>
      <c r="I9" s="64"/>
      <c r="J9" s="64" t="s">
        <v>16</v>
      </c>
      <c r="K9" s="64"/>
      <c r="L9" s="64"/>
      <c r="M9" s="64" t="s">
        <v>17</v>
      </c>
      <c r="N9" s="64"/>
      <c r="O9" s="64"/>
      <c r="P9" s="30" t="s">
        <v>18</v>
      </c>
    </row>
    <row r="10" spans="1:16" x14ac:dyDescent="0.3">
      <c r="A10" s="68" t="s">
        <v>57</v>
      </c>
      <c r="B10" s="10" t="s">
        <v>1</v>
      </c>
      <c r="C10" s="11" t="s">
        <v>172</v>
      </c>
      <c r="D10" s="11"/>
      <c r="E10" s="11"/>
      <c r="F10" s="11"/>
      <c r="G10" s="11"/>
      <c r="H10" s="11"/>
      <c r="I10" s="11"/>
      <c r="J10" s="11"/>
      <c r="K10" s="11"/>
      <c r="L10" s="11"/>
      <c r="M10" s="11"/>
      <c r="N10" s="11"/>
      <c r="O10" s="11"/>
      <c r="P10" s="12">
        <f>COUNTA(C10:O10)</f>
        <v>1</v>
      </c>
    </row>
    <row r="11" spans="1:16" x14ac:dyDescent="0.3">
      <c r="A11" s="68"/>
      <c r="B11" s="10" t="s">
        <v>2</v>
      </c>
      <c r="C11" s="11"/>
      <c r="D11" s="11"/>
      <c r="E11" s="11"/>
      <c r="F11" s="11"/>
      <c r="G11" s="11"/>
      <c r="H11" s="11"/>
      <c r="I11" s="11"/>
      <c r="J11" s="11"/>
      <c r="K11" s="11"/>
      <c r="L11" s="11"/>
      <c r="M11" s="11"/>
      <c r="N11" s="11"/>
      <c r="O11" s="11"/>
      <c r="P11" s="12">
        <f>COUNTA(C11:O11)</f>
        <v>0</v>
      </c>
    </row>
    <row r="12" spans="1:16" x14ac:dyDescent="0.3">
      <c r="A12" s="68"/>
      <c r="B12" s="10" t="s">
        <v>3</v>
      </c>
      <c r="C12" s="11"/>
      <c r="D12" s="11"/>
      <c r="E12" s="11" t="s">
        <v>173</v>
      </c>
      <c r="F12" s="11"/>
      <c r="G12" s="11"/>
      <c r="H12" s="11"/>
      <c r="I12" s="11"/>
      <c r="J12" s="11"/>
      <c r="K12" s="11"/>
      <c r="L12" s="11"/>
      <c r="M12" s="11"/>
      <c r="N12" s="11"/>
      <c r="O12" s="11"/>
      <c r="P12" s="12">
        <f t="shared" ref="P12:P19" si="1">COUNTA(C12:O12)</f>
        <v>1</v>
      </c>
    </row>
    <row r="13" spans="1:16" x14ac:dyDescent="0.3">
      <c r="A13" s="68"/>
      <c r="B13" s="10" t="s">
        <v>4</v>
      </c>
      <c r="C13" s="11"/>
      <c r="D13" s="11"/>
      <c r="E13" s="11"/>
      <c r="F13" s="11"/>
      <c r="G13" s="11"/>
      <c r="H13" s="11"/>
      <c r="I13" s="11"/>
      <c r="J13" s="11"/>
      <c r="K13" s="11"/>
      <c r="L13" s="11"/>
      <c r="M13" s="11"/>
      <c r="N13" s="11"/>
      <c r="O13" s="11"/>
      <c r="P13" s="12">
        <f t="shared" si="1"/>
        <v>0</v>
      </c>
    </row>
    <row r="14" spans="1:16" x14ac:dyDescent="0.3">
      <c r="A14" s="68"/>
      <c r="B14" s="10" t="s">
        <v>5</v>
      </c>
      <c r="C14" s="11"/>
      <c r="D14" s="11"/>
      <c r="E14" s="11"/>
      <c r="F14" s="11"/>
      <c r="G14" s="11"/>
      <c r="H14" s="11"/>
      <c r="I14" s="11"/>
      <c r="J14" s="11"/>
      <c r="K14" s="11"/>
      <c r="L14" s="11"/>
      <c r="M14" s="11"/>
      <c r="N14" s="11"/>
      <c r="O14" s="11"/>
      <c r="P14" s="12">
        <f t="shared" si="1"/>
        <v>0</v>
      </c>
    </row>
    <row r="15" spans="1:16" x14ac:dyDescent="0.3">
      <c r="A15" s="68"/>
      <c r="B15" s="10" t="s">
        <v>6</v>
      </c>
      <c r="C15" s="11"/>
      <c r="D15" s="11"/>
      <c r="E15" s="11"/>
      <c r="F15" s="11"/>
      <c r="G15" s="11"/>
      <c r="H15" s="11"/>
      <c r="I15" s="11"/>
      <c r="J15" s="11"/>
      <c r="K15" s="11"/>
      <c r="L15" s="11"/>
      <c r="M15" s="11"/>
      <c r="N15" s="11"/>
      <c r="O15" s="11"/>
      <c r="P15" s="12">
        <f t="shared" si="1"/>
        <v>0</v>
      </c>
    </row>
    <row r="16" spans="1:16" x14ac:dyDescent="0.3">
      <c r="A16" s="68"/>
      <c r="B16" s="10" t="s">
        <v>7</v>
      </c>
      <c r="C16" s="11"/>
      <c r="D16" s="11"/>
      <c r="E16" s="11"/>
      <c r="F16" s="11"/>
      <c r="G16" s="11"/>
      <c r="H16" s="11"/>
      <c r="I16" s="11"/>
      <c r="J16" s="11"/>
      <c r="K16" s="11"/>
      <c r="L16" s="11"/>
      <c r="M16" s="11"/>
      <c r="N16" s="11"/>
      <c r="O16" s="11"/>
      <c r="P16" s="12">
        <f t="shared" si="1"/>
        <v>0</v>
      </c>
    </row>
    <row r="17" spans="1:16" x14ac:dyDescent="0.3">
      <c r="A17" s="68" t="s">
        <v>9</v>
      </c>
      <c r="B17" s="10" t="s">
        <v>10</v>
      </c>
      <c r="C17" s="11"/>
      <c r="D17" s="11"/>
      <c r="E17" s="11"/>
      <c r="F17" s="11"/>
      <c r="G17" s="11" t="s">
        <v>174</v>
      </c>
      <c r="H17" s="11"/>
      <c r="I17" s="11"/>
      <c r="J17" s="11"/>
      <c r="K17" s="11"/>
      <c r="L17" s="11"/>
      <c r="M17" s="11"/>
      <c r="N17" s="11"/>
      <c r="O17" s="11"/>
      <c r="P17" s="12">
        <f t="shared" si="1"/>
        <v>1</v>
      </c>
    </row>
    <row r="18" spans="1:16" x14ac:dyDescent="0.3">
      <c r="A18" s="68"/>
      <c r="B18" s="10" t="s">
        <v>19</v>
      </c>
      <c r="C18" s="11"/>
      <c r="D18" s="11"/>
      <c r="E18" s="11"/>
      <c r="F18" s="11"/>
      <c r="G18" s="11"/>
      <c r="H18" s="11"/>
      <c r="I18" s="11"/>
      <c r="J18" s="11"/>
      <c r="K18" s="11"/>
      <c r="L18" s="11"/>
      <c r="M18" s="11"/>
      <c r="N18" s="11"/>
      <c r="O18" s="11"/>
      <c r="P18" s="12">
        <f t="shared" si="1"/>
        <v>0</v>
      </c>
    </row>
    <row r="19" spans="1:16" x14ac:dyDescent="0.3">
      <c r="A19" s="68"/>
      <c r="B19" s="10" t="s">
        <v>23</v>
      </c>
      <c r="C19" s="11"/>
      <c r="D19" s="11"/>
      <c r="E19" s="11"/>
      <c r="F19" s="11"/>
      <c r="G19" s="11"/>
      <c r="H19" s="11"/>
      <c r="I19" s="11"/>
      <c r="J19" s="11"/>
      <c r="K19" s="11" t="s">
        <v>175</v>
      </c>
      <c r="L19" s="11"/>
      <c r="M19" s="11"/>
      <c r="N19" s="11"/>
      <c r="O19" s="11"/>
      <c r="P19" s="12">
        <f t="shared" si="1"/>
        <v>1</v>
      </c>
    </row>
    <row r="20" spans="1:16" x14ac:dyDescent="0.3">
      <c r="A20" s="62" t="s">
        <v>11</v>
      </c>
      <c r="B20" s="63"/>
      <c r="C20" s="65">
        <f>COUNTA(C10:F19)</f>
        <v>2</v>
      </c>
      <c r="D20" s="66"/>
      <c r="E20" s="66"/>
      <c r="F20" s="67"/>
      <c r="G20" s="65">
        <f>COUNTA(G10:I19)</f>
        <v>1</v>
      </c>
      <c r="H20" s="66"/>
      <c r="I20" s="67"/>
      <c r="J20" s="65">
        <f>COUNTA(J10:L19)</f>
        <v>1</v>
      </c>
      <c r="K20" s="66"/>
      <c r="L20" s="67"/>
      <c r="M20" s="65">
        <f>COUNTA(M10:O19)</f>
        <v>0</v>
      </c>
      <c r="N20" s="66"/>
      <c r="O20" s="67"/>
      <c r="P20" s="13" t="str">
        <f>"Tổng số câu của bài thi : "&amp;SUM(P10:P19)</f>
        <v>Tổng số câu của bài thi : 4</v>
      </c>
    </row>
    <row r="21" spans="1:16" x14ac:dyDescent="0.3">
      <c r="A21" s="62" t="s">
        <v>12</v>
      </c>
      <c r="B21" s="63"/>
      <c r="C21" s="65" t="str">
        <f>C20*C7&amp;"%"</f>
        <v>20%</v>
      </c>
      <c r="D21" s="66"/>
      <c r="E21" s="66"/>
      <c r="F21" s="67"/>
      <c r="G21" s="65" t="str">
        <f>G20*C7&amp;"%"</f>
        <v>10%</v>
      </c>
      <c r="H21" s="66"/>
      <c r="I21" s="67"/>
      <c r="J21" s="65" t="str">
        <f>J20*C7&amp;"%"</f>
        <v>10%</v>
      </c>
      <c r="K21" s="66"/>
      <c r="L21" s="67"/>
      <c r="M21" s="65" t="str">
        <f>M20*C7&amp;"%"</f>
        <v>0%</v>
      </c>
      <c r="N21" s="66"/>
      <c r="O21" s="67"/>
      <c r="P21" s="13" t="str">
        <f>"Tổng tỉ lệ các mức "&amp;C7*SUM(P10:P19)&amp;"%"</f>
        <v>Tổng tỉ lệ các mức 40%</v>
      </c>
    </row>
    <row r="22" spans="1:16" x14ac:dyDescent="0.3">
      <c r="A22" s="62" t="s">
        <v>13</v>
      </c>
      <c r="B22" s="63"/>
      <c r="C22" s="65">
        <f>C20*$C$6</f>
        <v>2</v>
      </c>
      <c r="D22" s="66"/>
      <c r="E22" s="66"/>
      <c r="F22" s="67"/>
      <c r="G22" s="65">
        <f>G20*$C$6</f>
        <v>1</v>
      </c>
      <c r="H22" s="66"/>
      <c r="I22" s="67"/>
      <c r="J22" s="65">
        <f>J20*$C$6</f>
        <v>1</v>
      </c>
      <c r="K22" s="66"/>
      <c r="L22" s="67"/>
      <c r="M22" s="65">
        <f>M20*$C$6</f>
        <v>0</v>
      </c>
      <c r="N22" s="66"/>
      <c r="O22" s="67"/>
      <c r="P22" s="13" t="str">
        <f>"Điểm tối đa của bài thi : "&amp;SUM(C22+G22+J22+M22)</f>
        <v>Điểm tối đa của bài thi : 4</v>
      </c>
    </row>
  </sheetData>
  <sheetProtection password="CB67" sheet="1" objects="1" scenarios="1"/>
  <mergeCells count="26">
    <mergeCell ref="A22:B22"/>
    <mergeCell ref="C22:F22"/>
    <mergeCell ref="G22:I22"/>
    <mergeCell ref="J22:L22"/>
    <mergeCell ref="M22:O22"/>
    <mergeCell ref="M20:O20"/>
    <mergeCell ref="A21:B21"/>
    <mergeCell ref="C21:F21"/>
    <mergeCell ref="G21:I21"/>
    <mergeCell ref="J21:L21"/>
    <mergeCell ref="M21:O21"/>
    <mergeCell ref="J20:L20"/>
    <mergeCell ref="A10:A16"/>
    <mergeCell ref="A17:A19"/>
    <mergeCell ref="A20:B20"/>
    <mergeCell ref="C20:F20"/>
    <mergeCell ref="G20:I20"/>
    <mergeCell ref="F1:I1"/>
    <mergeCell ref="F3:I3"/>
    <mergeCell ref="K3:O3"/>
    <mergeCell ref="A8:P8"/>
    <mergeCell ref="A9:B9"/>
    <mergeCell ref="C9:F9"/>
    <mergeCell ref="G9:I9"/>
    <mergeCell ref="J9:L9"/>
    <mergeCell ref="M9:O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19" workbookViewId="0">
      <selection activeCell="B31" sqref="B31"/>
    </sheetView>
  </sheetViews>
  <sheetFormatPr defaultRowHeight="15.6" x14ac:dyDescent="0.3"/>
  <cols>
    <col min="1" max="1" width="14" style="2" customWidth="1"/>
    <col min="2" max="2" width="43.441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ht="16.05" customHeight="1" x14ac:dyDescent="0.3">
      <c r="A1" s="1" t="s">
        <v>33</v>
      </c>
      <c r="B1" s="2"/>
      <c r="C1" s="1">
        <v>90</v>
      </c>
      <c r="D1" s="2" t="s">
        <v>27</v>
      </c>
      <c r="E1" s="3"/>
      <c r="F1" s="59" t="s">
        <v>42</v>
      </c>
      <c r="G1" s="59"/>
      <c r="H1" s="59"/>
      <c r="I1" s="59"/>
      <c r="J1" s="24" t="s">
        <v>39</v>
      </c>
      <c r="K1" s="24" t="s">
        <v>35</v>
      </c>
      <c r="L1" s="30" t="s">
        <v>36</v>
      </c>
      <c r="M1" s="30" t="s">
        <v>37</v>
      </c>
      <c r="N1" s="30" t="s">
        <v>38</v>
      </c>
      <c r="O1" s="30" t="s">
        <v>40</v>
      </c>
    </row>
    <row r="2" spans="1:16" ht="16.05" customHeight="1"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ht="16.05" customHeight="1" x14ac:dyDescent="0.3">
      <c r="A3" s="1" t="s">
        <v>34</v>
      </c>
      <c r="B3" s="2"/>
      <c r="C3" s="1">
        <v>10</v>
      </c>
      <c r="D3" s="2" t="s">
        <v>28</v>
      </c>
      <c r="F3" s="59" t="s">
        <v>58</v>
      </c>
      <c r="G3" s="59"/>
      <c r="H3" s="59"/>
      <c r="I3" s="59"/>
      <c r="J3" s="3"/>
      <c r="K3" s="60" t="s">
        <v>52</v>
      </c>
      <c r="L3" s="60"/>
      <c r="M3" s="60"/>
      <c r="N3" s="60"/>
      <c r="O3" s="60"/>
    </row>
    <row r="4" spans="1:16" ht="16.05" customHeight="1"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ht="16.05" customHeight="1" x14ac:dyDescent="0.3">
      <c r="A5" s="5" t="s">
        <v>24</v>
      </c>
      <c r="B5" s="5"/>
      <c r="C5" s="7">
        <f>C2*C4</f>
        <v>90</v>
      </c>
      <c r="D5" s="5" t="s">
        <v>27</v>
      </c>
      <c r="F5" s="25" t="s">
        <v>56</v>
      </c>
    </row>
    <row r="6" spans="1:16" ht="16.05" customHeight="1" x14ac:dyDescent="0.3">
      <c r="A6" s="5" t="s">
        <v>31</v>
      </c>
      <c r="B6" s="5"/>
      <c r="C6" s="6">
        <f>C3/C2</f>
        <v>1</v>
      </c>
      <c r="D6" s="5" t="s">
        <v>28</v>
      </c>
      <c r="F6" s="27" t="s">
        <v>54</v>
      </c>
      <c r="G6" s="26"/>
      <c r="H6" s="26"/>
      <c r="I6" s="26"/>
      <c r="J6" s="26"/>
      <c r="K6" s="26"/>
      <c r="L6" s="36">
        <f>45/60</f>
        <v>0.75</v>
      </c>
      <c r="M6" s="36">
        <f>75/60</f>
        <v>1.25</v>
      </c>
      <c r="N6" s="36">
        <f>90/60</f>
        <v>1.5</v>
      </c>
      <c r="O6" s="36">
        <f>150/60</f>
        <v>2.5</v>
      </c>
    </row>
    <row r="7" spans="1:16" ht="16.05" customHeight="1" x14ac:dyDescent="0.3">
      <c r="A7" s="5" t="s">
        <v>32</v>
      </c>
      <c r="B7" s="5"/>
      <c r="C7" s="6">
        <f>100/C2</f>
        <v>10</v>
      </c>
      <c r="D7" s="5" t="s">
        <v>29</v>
      </c>
      <c r="F7" s="27" t="s">
        <v>55</v>
      </c>
      <c r="G7" s="26"/>
      <c r="H7" s="26"/>
      <c r="I7" s="26"/>
      <c r="J7" s="26"/>
      <c r="K7" s="26"/>
      <c r="L7" s="36">
        <f>L6*7</f>
        <v>5.25</v>
      </c>
      <c r="M7" s="36">
        <f>M6*6</f>
        <v>7.5</v>
      </c>
      <c r="N7" s="36">
        <f>N6*8</f>
        <v>12</v>
      </c>
      <c r="O7" s="36">
        <f>O6*9</f>
        <v>22.5</v>
      </c>
    </row>
    <row r="8" spans="1:16" ht="16.05" customHeight="1" x14ac:dyDescent="0.3">
      <c r="A8" s="61" t="s">
        <v>53</v>
      </c>
      <c r="B8" s="61"/>
      <c r="C8" s="61"/>
      <c r="D8" s="61"/>
      <c r="E8" s="61"/>
      <c r="F8" s="61"/>
      <c r="G8" s="61"/>
      <c r="H8" s="61"/>
      <c r="I8" s="61"/>
      <c r="J8" s="61"/>
      <c r="K8" s="61"/>
      <c r="L8" s="61"/>
      <c r="M8" s="61"/>
      <c r="N8" s="61"/>
      <c r="O8" s="61"/>
      <c r="P8" s="61"/>
    </row>
    <row r="9" spans="1:16" ht="16.05" customHeight="1" x14ac:dyDescent="0.3">
      <c r="A9" s="64" t="s">
        <v>0</v>
      </c>
      <c r="B9" s="64"/>
      <c r="C9" s="64" t="s">
        <v>14</v>
      </c>
      <c r="D9" s="64"/>
      <c r="E9" s="64"/>
      <c r="F9" s="64"/>
      <c r="G9" s="64" t="s">
        <v>15</v>
      </c>
      <c r="H9" s="64"/>
      <c r="I9" s="64"/>
      <c r="J9" s="64" t="s">
        <v>16</v>
      </c>
      <c r="K9" s="64"/>
      <c r="L9" s="64"/>
      <c r="M9" s="64" t="s">
        <v>17</v>
      </c>
      <c r="N9" s="64"/>
      <c r="O9" s="64"/>
      <c r="P9" s="30" t="s">
        <v>18</v>
      </c>
    </row>
    <row r="10" spans="1:16" ht="16.05" customHeight="1" x14ac:dyDescent="0.3">
      <c r="A10" s="68" t="s">
        <v>130</v>
      </c>
      <c r="B10" s="10" t="s">
        <v>131</v>
      </c>
      <c r="C10" s="11" t="s">
        <v>172</v>
      </c>
      <c r="D10" s="11"/>
      <c r="E10" s="11"/>
      <c r="F10" s="11"/>
      <c r="G10" s="11"/>
      <c r="H10" s="11"/>
      <c r="I10" s="11"/>
      <c r="J10" s="11"/>
      <c r="K10" s="11"/>
      <c r="L10" s="11"/>
      <c r="M10" s="11"/>
      <c r="N10" s="11"/>
      <c r="O10" s="11"/>
      <c r="P10" s="12">
        <f>COUNTA(C10:O10)</f>
        <v>1</v>
      </c>
    </row>
    <row r="11" spans="1:16" ht="16.05" customHeight="1" x14ac:dyDescent="0.3">
      <c r="A11" s="68"/>
      <c r="B11" s="10" t="s">
        <v>132</v>
      </c>
      <c r="C11" s="11"/>
      <c r="D11" s="11"/>
      <c r="E11" s="11"/>
      <c r="F11" s="11"/>
      <c r="G11" s="11"/>
      <c r="H11" s="11"/>
      <c r="I11" s="11"/>
      <c r="J11" s="11"/>
      <c r="K11" s="11"/>
      <c r="L11" s="11"/>
      <c r="M11" s="11"/>
      <c r="N11" s="11"/>
      <c r="O11" s="11"/>
      <c r="P11" s="12">
        <f>COUNTA(C11:O11)</f>
        <v>0</v>
      </c>
    </row>
    <row r="12" spans="1:16" ht="16.05" customHeight="1" x14ac:dyDescent="0.3">
      <c r="A12" s="68"/>
      <c r="B12" s="10" t="s">
        <v>133</v>
      </c>
      <c r="C12" s="11"/>
      <c r="D12" s="11"/>
      <c r="E12" s="11"/>
      <c r="F12" s="11"/>
      <c r="G12" s="11"/>
      <c r="H12" s="11"/>
      <c r="I12" s="11"/>
      <c r="J12" s="11"/>
      <c r="K12" s="11"/>
      <c r="L12" s="11"/>
      <c r="M12" s="11"/>
      <c r="N12" s="11"/>
      <c r="O12" s="11"/>
      <c r="P12" s="12">
        <f t="shared" ref="P12:P34" si="1">COUNTA(C12:O12)</f>
        <v>0</v>
      </c>
    </row>
    <row r="13" spans="1:16" ht="16.05" customHeight="1" x14ac:dyDescent="0.3">
      <c r="A13" s="68" t="s">
        <v>9</v>
      </c>
      <c r="B13" s="10" t="s">
        <v>139</v>
      </c>
      <c r="C13" s="11"/>
      <c r="D13" s="11"/>
      <c r="E13" s="11"/>
      <c r="F13" s="11"/>
      <c r="G13" s="11" t="s">
        <v>173</v>
      </c>
      <c r="H13" s="11"/>
      <c r="I13" s="11"/>
      <c r="J13" s="11"/>
      <c r="K13" s="11"/>
      <c r="L13" s="11"/>
      <c r="M13" s="11"/>
      <c r="N13" s="11"/>
      <c r="O13" s="11"/>
      <c r="P13" s="12">
        <f t="shared" si="1"/>
        <v>1</v>
      </c>
    </row>
    <row r="14" spans="1:16" ht="16.05" customHeight="1" x14ac:dyDescent="0.3">
      <c r="A14" s="68"/>
      <c r="B14" s="10" t="s">
        <v>140</v>
      </c>
      <c r="C14" s="11"/>
      <c r="D14" s="11"/>
      <c r="E14" s="11"/>
      <c r="F14" s="11"/>
      <c r="G14" s="11"/>
      <c r="H14" s="11"/>
      <c r="I14" s="11"/>
      <c r="J14" s="11"/>
      <c r="K14" s="11"/>
      <c r="L14" s="11"/>
      <c r="M14" s="11"/>
      <c r="N14" s="11"/>
      <c r="O14" s="11"/>
      <c r="P14" s="12">
        <f t="shared" si="1"/>
        <v>0</v>
      </c>
    </row>
    <row r="15" spans="1:16" ht="16.05" customHeight="1" x14ac:dyDescent="0.3">
      <c r="A15" s="68"/>
      <c r="B15" s="10" t="s">
        <v>141</v>
      </c>
      <c r="C15" s="11"/>
      <c r="D15" s="11"/>
      <c r="E15" s="11"/>
      <c r="F15" s="11"/>
      <c r="G15" s="11"/>
      <c r="H15" s="11"/>
      <c r="I15" s="11"/>
      <c r="J15" s="11"/>
      <c r="K15" s="11"/>
      <c r="L15" s="11"/>
      <c r="M15" s="11"/>
      <c r="N15" s="11"/>
      <c r="O15" s="11"/>
      <c r="P15" s="12">
        <f t="shared" si="1"/>
        <v>0</v>
      </c>
    </row>
    <row r="16" spans="1:16" ht="16.05" customHeight="1" x14ac:dyDescent="0.3">
      <c r="A16" s="68"/>
      <c r="B16" s="10" t="s">
        <v>142</v>
      </c>
      <c r="C16" s="11"/>
      <c r="D16" s="11"/>
      <c r="E16" s="11"/>
      <c r="F16" s="11"/>
      <c r="G16" s="11"/>
      <c r="H16" s="11"/>
      <c r="I16" s="11"/>
      <c r="J16" s="11" t="s">
        <v>174</v>
      </c>
      <c r="K16" s="11"/>
      <c r="L16" s="11"/>
      <c r="M16" s="11"/>
      <c r="N16" s="11"/>
      <c r="O16" s="11"/>
      <c r="P16" s="12">
        <f t="shared" si="1"/>
        <v>1</v>
      </c>
    </row>
    <row r="17" spans="1:16" ht="16.05" customHeight="1" x14ac:dyDescent="0.3">
      <c r="A17" s="68"/>
      <c r="B17" s="10" t="s">
        <v>143</v>
      </c>
      <c r="C17" s="11"/>
      <c r="D17" s="11"/>
      <c r="E17" s="11"/>
      <c r="F17" s="11"/>
      <c r="G17" s="11"/>
      <c r="H17" s="11"/>
      <c r="I17" s="11"/>
      <c r="J17" s="11"/>
      <c r="K17" s="11"/>
      <c r="L17" s="11"/>
      <c r="M17" s="11"/>
      <c r="N17" s="11"/>
      <c r="O17" s="11"/>
      <c r="P17" s="12">
        <f t="shared" si="1"/>
        <v>0</v>
      </c>
    </row>
    <row r="18" spans="1:16" ht="16.05" customHeight="1" x14ac:dyDescent="0.3">
      <c r="A18" s="68"/>
      <c r="B18" s="10" t="s">
        <v>144</v>
      </c>
      <c r="C18" s="11"/>
      <c r="D18" s="11"/>
      <c r="E18" s="11"/>
      <c r="F18" s="11"/>
      <c r="G18" s="11"/>
      <c r="H18" s="11"/>
      <c r="I18" s="11"/>
      <c r="J18" s="11"/>
      <c r="K18" s="11"/>
      <c r="L18" s="11"/>
      <c r="M18" s="11"/>
      <c r="N18" s="11"/>
      <c r="O18" s="11"/>
      <c r="P18" s="12">
        <f t="shared" si="1"/>
        <v>0</v>
      </c>
    </row>
    <row r="19" spans="1:16" ht="16.05" customHeight="1" x14ac:dyDescent="0.3">
      <c r="A19" s="68"/>
      <c r="B19" s="10" t="s">
        <v>145</v>
      </c>
      <c r="C19" s="11"/>
      <c r="D19" s="11"/>
      <c r="E19" s="11"/>
      <c r="F19" s="11"/>
      <c r="G19" s="11"/>
      <c r="H19" s="11"/>
      <c r="I19" s="11"/>
      <c r="J19" s="11"/>
      <c r="K19" s="11"/>
      <c r="L19" s="11"/>
      <c r="M19" s="11" t="s">
        <v>175</v>
      </c>
      <c r="N19" s="11"/>
      <c r="O19" s="11"/>
      <c r="P19" s="12">
        <f t="shared" si="1"/>
        <v>1</v>
      </c>
    </row>
    <row r="20" spans="1:16" ht="16.05" customHeight="1" x14ac:dyDescent="0.3">
      <c r="A20" s="68"/>
      <c r="B20" s="10" t="s">
        <v>146</v>
      </c>
      <c r="C20" s="11"/>
      <c r="D20" s="11"/>
      <c r="E20" s="11"/>
      <c r="F20" s="11"/>
      <c r="G20" s="11"/>
      <c r="H20" s="11"/>
      <c r="I20" s="11"/>
      <c r="J20" s="11"/>
      <c r="K20" s="11"/>
      <c r="L20" s="11"/>
      <c r="M20" s="11"/>
      <c r="N20" s="11"/>
      <c r="O20" s="11"/>
      <c r="P20" s="12">
        <f t="shared" si="1"/>
        <v>0</v>
      </c>
    </row>
    <row r="21" spans="1:16" ht="16.05" customHeight="1" x14ac:dyDescent="0.3">
      <c r="A21" s="68" t="s">
        <v>138</v>
      </c>
      <c r="B21" s="10" t="s">
        <v>134</v>
      </c>
      <c r="C21" s="11"/>
      <c r="D21" s="11"/>
      <c r="E21" s="11"/>
      <c r="F21" s="11"/>
      <c r="G21" s="11"/>
      <c r="H21" s="11"/>
      <c r="I21" s="11"/>
      <c r="J21" s="11"/>
      <c r="K21" s="11"/>
      <c r="L21" s="11"/>
      <c r="M21" s="11"/>
      <c r="N21" s="11"/>
      <c r="O21" s="11"/>
      <c r="P21" s="12">
        <f t="shared" si="1"/>
        <v>0</v>
      </c>
    </row>
    <row r="22" spans="1:16" ht="16.05" customHeight="1" x14ac:dyDescent="0.3">
      <c r="A22" s="68"/>
      <c r="B22" s="10" t="s">
        <v>135</v>
      </c>
      <c r="C22" s="11"/>
      <c r="D22" s="11"/>
      <c r="E22" s="11"/>
      <c r="F22" s="11"/>
      <c r="G22" s="11"/>
      <c r="H22" s="11"/>
      <c r="I22" s="11"/>
      <c r="J22" s="11"/>
      <c r="K22" s="11"/>
      <c r="L22" s="11"/>
      <c r="M22" s="11"/>
      <c r="N22" s="11"/>
      <c r="O22" s="11"/>
      <c r="P22" s="12">
        <f t="shared" si="1"/>
        <v>0</v>
      </c>
    </row>
    <row r="23" spans="1:16" ht="16.05" customHeight="1" x14ac:dyDescent="0.3">
      <c r="A23" s="68"/>
      <c r="B23" s="10" t="s">
        <v>147</v>
      </c>
      <c r="C23" s="11"/>
      <c r="D23" s="11"/>
      <c r="E23" s="11"/>
      <c r="F23" s="11"/>
      <c r="G23" s="11"/>
      <c r="H23" s="11"/>
      <c r="I23" s="11"/>
      <c r="J23" s="11"/>
      <c r="K23" s="11"/>
      <c r="L23" s="11"/>
      <c r="M23" s="11"/>
      <c r="N23" s="11"/>
      <c r="O23" s="11"/>
      <c r="P23" s="12">
        <f t="shared" si="1"/>
        <v>0</v>
      </c>
    </row>
    <row r="24" spans="1:16" ht="16.05" customHeight="1" x14ac:dyDescent="0.3">
      <c r="A24" s="68"/>
      <c r="B24" s="10" t="s">
        <v>137</v>
      </c>
      <c r="C24" s="11"/>
      <c r="D24" s="11"/>
      <c r="E24" s="11"/>
      <c r="F24" s="11"/>
      <c r="G24" s="11"/>
      <c r="H24" s="11"/>
      <c r="I24" s="11"/>
      <c r="J24" s="11"/>
      <c r="K24" s="11"/>
      <c r="L24" s="11"/>
      <c r="M24" s="11"/>
      <c r="N24" s="11"/>
      <c r="O24" s="11"/>
      <c r="P24" s="12">
        <f t="shared" si="1"/>
        <v>0</v>
      </c>
    </row>
    <row r="25" spans="1:16" ht="16.05" customHeight="1" x14ac:dyDescent="0.3">
      <c r="A25" s="68"/>
      <c r="B25" s="10" t="s">
        <v>136</v>
      </c>
      <c r="C25" s="11"/>
      <c r="D25" s="11"/>
      <c r="E25" s="11"/>
      <c r="F25" s="11"/>
      <c r="G25" s="11"/>
      <c r="H25" s="11"/>
      <c r="I25" s="11"/>
      <c r="J25" s="11"/>
      <c r="K25" s="11"/>
      <c r="L25" s="11"/>
      <c r="M25" s="11"/>
      <c r="N25" s="11"/>
      <c r="O25" s="11"/>
      <c r="P25" s="12">
        <f t="shared" si="1"/>
        <v>0</v>
      </c>
    </row>
    <row r="26" spans="1:16" ht="16.05" customHeight="1" x14ac:dyDescent="0.3">
      <c r="A26" s="68" t="s">
        <v>69</v>
      </c>
      <c r="B26" s="10" t="s">
        <v>148</v>
      </c>
      <c r="C26" s="11"/>
      <c r="D26" s="11"/>
      <c r="E26" s="11"/>
      <c r="F26" s="11"/>
      <c r="G26" s="11"/>
      <c r="H26" s="11"/>
      <c r="I26" s="11"/>
      <c r="J26" s="11"/>
      <c r="K26" s="11"/>
      <c r="L26" s="11"/>
      <c r="M26" s="11"/>
      <c r="N26" s="11"/>
      <c r="O26" s="11"/>
      <c r="P26" s="12">
        <f t="shared" si="1"/>
        <v>0</v>
      </c>
    </row>
    <row r="27" spans="1:16" ht="16.05" customHeight="1" x14ac:dyDescent="0.3">
      <c r="A27" s="68"/>
      <c r="B27" s="10" t="s">
        <v>149</v>
      </c>
      <c r="C27" s="11"/>
      <c r="D27" s="11"/>
      <c r="E27" s="11"/>
      <c r="F27" s="11"/>
      <c r="G27" s="11"/>
      <c r="H27" s="11"/>
      <c r="I27" s="11"/>
      <c r="J27" s="11"/>
      <c r="K27" s="11"/>
      <c r="L27" s="11"/>
      <c r="M27" s="11"/>
      <c r="N27" s="11"/>
      <c r="O27" s="11"/>
      <c r="P27" s="12">
        <f t="shared" si="1"/>
        <v>0</v>
      </c>
    </row>
    <row r="28" spans="1:16" ht="16.05" customHeight="1" x14ac:dyDescent="0.3">
      <c r="A28" s="68"/>
      <c r="B28" s="10" t="s">
        <v>150</v>
      </c>
      <c r="C28" s="11"/>
      <c r="D28" s="11"/>
      <c r="E28" s="11"/>
      <c r="F28" s="11"/>
      <c r="G28" s="11"/>
      <c r="H28" s="11"/>
      <c r="I28" s="11"/>
      <c r="J28" s="11"/>
      <c r="K28" s="11"/>
      <c r="L28" s="11"/>
      <c r="M28" s="11"/>
      <c r="N28" s="11"/>
      <c r="O28" s="11"/>
      <c r="P28" s="12">
        <f t="shared" si="1"/>
        <v>0</v>
      </c>
    </row>
    <row r="29" spans="1:16" ht="16.05" customHeight="1" x14ac:dyDescent="0.3">
      <c r="A29" s="68"/>
      <c r="B29" s="10" t="s">
        <v>177</v>
      </c>
      <c r="C29" s="11"/>
      <c r="D29" s="11"/>
      <c r="E29" s="11"/>
      <c r="F29" s="11"/>
      <c r="G29" s="11"/>
      <c r="H29" s="11"/>
      <c r="I29" s="11"/>
      <c r="J29" s="11"/>
      <c r="K29" s="11"/>
      <c r="L29" s="11"/>
      <c r="M29" s="11"/>
      <c r="N29" s="11"/>
      <c r="O29" s="11"/>
      <c r="P29" s="12">
        <f t="shared" si="1"/>
        <v>0</v>
      </c>
    </row>
    <row r="30" spans="1:16" ht="16.05" customHeight="1" x14ac:dyDescent="0.3">
      <c r="A30" s="68"/>
      <c r="B30" s="10" t="s">
        <v>178</v>
      </c>
      <c r="C30" s="11"/>
      <c r="D30" s="11"/>
      <c r="E30" s="11"/>
      <c r="F30" s="11"/>
      <c r="G30" s="11"/>
      <c r="H30" s="11"/>
      <c r="I30" s="11"/>
      <c r="J30" s="11"/>
      <c r="K30" s="11"/>
      <c r="L30" s="11"/>
      <c r="M30" s="11"/>
      <c r="N30" s="11"/>
      <c r="O30" s="11"/>
      <c r="P30" s="12">
        <f t="shared" si="1"/>
        <v>0</v>
      </c>
    </row>
    <row r="31" spans="1:16" ht="16.05" customHeight="1" x14ac:dyDescent="0.3">
      <c r="A31" s="69" t="s">
        <v>155</v>
      </c>
      <c r="B31" s="10" t="s">
        <v>151</v>
      </c>
      <c r="C31" s="11"/>
      <c r="D31" s="11"/>
      <c r="E31" s="11"/>
      <c r="F31" s="11"/>
      <c r="G31" s="11"/>
      <c r="H31" s="11"/>
      <c r="I31" s="11"/>
      <c r="J31" s="11"/>
      <c r="K31" s="11"/>
      <c r="L31" s="11"/>
      <c r="M31" s="11"/>
      <c r="N31" s="11"/>
      <c r="O31" s="11"/>
      <c r="P31" s="12">
        <f t="shared" si="1"/>
        <v>0</v>
      </c>
    </row>
    <row r="32" spans="1:16" ht="16.05" customHeight="1" x14ac:dyDescent="0.3">
      <c r="A32" s="70"/>
      <c r="B32" s="10" t="s">
        <v>152</v>
      </c>
      <c r="C32" s="11"/>
      <c r="D32" s="11"/>
      <c r="E32" s="11"/>
      <c r="F32" s="11"/>
      <c r="G32" s="11"/>
      <c r="H32" s="11"/>
      <c r="I32" s="11"/>
      <c r="J32" s="11"/>
      <c r="K32" s="11"/>
      <c r="L32" s="11"/>
      <c r="M32" s="11"/>
      <c r="N32" s="11"/>
      <c r="O32" s="11"/>
      <c r="P32" s="12">
        <f t="shared" si="1"/>
        <v>0</v>
      </c>
    </row>
    <row r="33" spans="1:16" ht="16.05" customHeight="1" x14ac:dyDescent="0.3">
      <c r="A33" s="70"/>
      <c r="B33" s="10" t="s">
        <v>153</v>
      </c>
      <c r="C33" s="11"/>
      <c r="D33" s="11"/>
      <c r="E33" s="11"/>
      <c r="F33" s="11"/>
      <c r="G33" s="11"/>
      <c r="H33" s="11"/>
      <c r="I33" s="11"/>
      <c r="J33" s="11"/>
      <c r="K33" s="11"/>
      <c r="L33" s="11"/>
      <c r="M33" s="11"/>
      <c r="N33" s="11"/>
      <c r="O33" s="11"/>
      <c r="P33" s="12">
        <f t="shared" si="1"/>
        <v>0</v>
      </c>
    </row>
    <row r="34" spans="1:16" ht="16.05" customHeight="1" x14ac:dyDescent="0.3">
      <c r="A34" s="76"/>
      <c r="B34" s="10" t="s">
        <v>154</v>
      </c>
      <c r="C34" s="11"/>
      <c r="D34" s="11"/>
      <c r="E34" s="11"/>
      <c r="F34" s="11"/>
      <c r="G34" s="11"/>
      <c r="H34" s="11"/>
      <c r="I34" s="11"/>
      <c r="J34" s="11"/>
      <c r="K34" s="11"/>
      <c r="L34" s="11"/>
      <c r="M34" s="11"/>
      <c r="N34" s="11"/>
      <c r="O34" s="11"/>
      <c r="P34" s="12">
        <f t="shared" si="1"/>
        <v>0</v>
      </c>
    </row>
    <row r="35" spans="1:16" ht="16.05" customHeight="1" x14ac:dyDescent="0.3">
      <c r="A35" s="62" t="s">
        <v>11</v>
      </c>
      <c r="B35" s="63"/>
      <c r="C35" s="65">
        <f>COUNTA(C10:F34)</f>
        <v>1</v>
      </c>
      <c r="D35" s="66"/>
      <c r="E35" s="66"/>
      <c r="F35" s="67"/>
      <c r="G35" s="65">
        <f>COUNTA(G10:I34)</f>
        <v>1</v>
      </c>
      <c r="H35" s="66"/>
      <c r="I35" s="67"/>
      <c r="J35" s="65">
        <f>COUNTA(J10:L34)</f>
        <v>1</v>
      </c>
      <c r="K35" s="66"/>
      <c r="L35" s="67"/>
      <c r="M35" s="65">
        <f>COUNTA(M10:O34)</f>
        <v>1</v>
      </c>
      <c r="N35" s="66"/>
      <c r="O35" s="67"/>
      <c r="P35" s="13" t="str">
        <f>"Tổng số câu của bài thi : "&amp;SUM(P10:P34)</f>
        <v>Tổng số câu của bài thi : 4</v>
      </c>
    </row>
    <row r="36" spans="1:16" ht="16.05" customHeight="1" x14ac:dyDescent="0.3">
      <c r="A36" s="62" t="s">
        <v>12</v>
      </c>
      <c r="B36" s="63"/>
      <c r="C36" s="65" t="str">
        <f>C35*C7&amp;"%"</f>
        <v>10%</v>
      </c>
      <c r="D36" s="66"/>
      <c r="E36" s="66"/>
      <c r="F36" s="67"/>
      <c r="G36" s="65" t="str">
        <f>G35*C7&amp;"%"</f>
        <v>10%</v>
      </c>
      <c r="H36" s="66"/>
      <c r="I36" s="67"/>
      <c r="J36" s="65" t="str">
        <f>J35*C7&amp;"%"</f>
        <v>10%</v>
      </c>
      <c r="K36" s="66"/>
      <c r="L36" s="67"/>
      <c r="M36" s="65" t="str">
        <f>M35*C7&amp;"%"</f>
        <v>10%</v>
      </c>
      <c r="N36" s="66"/>
      <c r="O36" s="67"/>
      <c r="P36" s="13" t="str">
        <f>"Tổng tỉ lệ các mức "&amp;C7*SUM(P10:P34)&amp;"%"</f>
        <v>Tổng tỉ lệ các mức 40%</v>
      </c>
    </row>
    <row r="37" spans="1:16" ht="16.05" customHeight="1" x14ac:dyDescent="0.3">
      <c r="A37" s="62" t="s">
        <v>13</v>
      </c>
      <c r="B37" s="63"/>
      <c r="C37" s="65">
        <f>C35*$C$6</f>
        <v>1</v>
      </c>
      <c r="D37" s="66"/>
      <c r="E37" s="66"/>
      <c r="F37" s="67"/>
      <c r="G37" s="65">
        <f>G35*$C$6</f>
        <v>1</v>
      </c>
      <c r="H37" s="66"/>
      <c r="I37" s="67"/>
      <c r="J37" s="65">
        <f>J35*$C$6</f>
        <v>1</v>
      </c>
      <c r="K37" s="66"/>
      <c r="L37" s="67"/>
      <c r="M37" s="65">
        <f>M35*$C$6</f>
        <v>1</v>
      </c>
      <c r="N37" s="66"/>
      <c r="O37" s="67"/>
      <c r="P37" s="13" t="str">
        <f>"Điểm tối đa của bài thi : "&amp;SUM(C37+G37+J37+M37)</f>
        <v>Điểm tối đa của bài thi : 4</v>
      </c>
    </row>
  </sheetData>
  <sheetProtection password="CB67" sheet="1" objects="1" scenarios="1"/>
  <mergeCells count="29">
    <mergeCell ref="A37:B37"/>
    <mergeCell ref="C37:F37"/>
    <mergeCell ref="G37:I37"/>
    <mergeCell ref="J37:L37"/>
    <mergeCell ref="M37:O37"/>
    <mergeCell ref="M35:O35"/>
    <mergeCell ref="A36:B36"/>
    <mergeCell ref="C36:F36"/>
    <mergeCell ref="G36:I36"/>
    <mergeCell ref="J36:L36"/>
    <mergeCell ref="M36:O36"/>
    <mergeCell ref="J35:L35"/>
    <mergeCell ref="A35:B35"/>
    <mergeCell ref="C35:F35"/>
    <mergeCell ref="G35:I35"/>
    <mergeCell ref="A10:A12"/>
    <mergeCell ref="A13:A20"/>
    <mergeCell ref="A21:A25"/>
    <mergeCell ref="A26:A30"/>
    <mergeCell ref="A31:A34"/>
    <mergeCell ref="F1:I1"/>
    <mergeCell ref="F3:I3"/>
    <mergeCell ref="K3:O3"/>
    <mergeCell ref="A8:P8"/>
    <mergeCell ref="A9:B9"/>
    <mergeCell ref="C9:F9"/>
    <mergeCell ref="G9:I9"/>
    <mergeCell ref="J9:L9"/>
    <mergeCell ref="M9:O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C33" sqref="C33:F33"/>
    </sheetView>
  </sheetViews>
  <sheetFormatPr defaultRowHeight="15.6" x14ac:dyDescent="0.3"/>
  <cols>
    <col min="1" max="1" width="14" style="2" customWidth="1"/>
    <col min="2" max="2" width="35.5546875" style="4"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59" t="s">
        <v>42</v>
      </c>
      <c r="G1" s="59"/>
      <c r="H1" s="59"/>
      <c r="I1" s="59"/>
      <c r="J1" s="24" t="s">
        <v>39</v>
      </c>
      <c r="K1" s="24" t="s">
        <v>35</v>
      </c>
      <c r="L1" s="30" t="s">
        <v>36</v>
      </c>
      <c r="M1" s="30" t="s">
        <v>37</v>
      </c>
      <c r="N1" s="30" t="s">
        <v>38</v>
      </c>
      <c r="O1" s="30" t="s">
        <v>40</v>
      </c>
    </row>
    <row r="2" spans="1:16" x14ac:dyDescent="0.3">
      <c r="A2" s="1" t="s">
        <v>30</v>
      </c>
      <c r="B2" s="2"/>
      <c r="C2" s="1">
        <v>50</v>
      </c>
      <c r="D2" s="2" t="s">
        <v>26</v>
      </c>
      <c r="E2" s="3"/>
      <c r="F2" s="31">
        <v>4</v>
      </c>
      <c r="G2" s="31">
        <v>3</v>
      </c>
      <c r="H2" s="31">
        <v>2</v>
      </c>
      <c r="I2" s="31">
        <v>1</v>
      </c>
      <c r="J2" s="24" t="s">
        <v>41</v>
      </c>
      <c r="K2" s="34">
        <f>($C$2*F$2)/10</f>
        <v>20</v>
      </c>
      <c r="L2" s="34">
        <f>($C$2*G$2)/10</f>
        <v>15</v>
      </c>
      <c r="M2" s="34">
        <f>($C$2*H$2)/10</f>
        <v>10</v>
      </c>
      <c r="N2" s="34">
        <f>($C$2*I$2)/10</f>
        <v>5</v>
      </c>
      <c r="O2" s="34">
        <f>SUM(K2:N2)</f>
        <v>50</v>
      </c>
    </row>
    <row r="3" spans="1:16" x14ac:dyDescent="0.3">
      <c r="A3" s="1" t="s">
        <v>34</v>
      </c>
      <c r="B3" s="2"/>
      <c r="C3" s="1">
        <v>10</v>
      </c>
      <c r="D3" s="2" t="s">
        <v>28</v>
      </c>
      <c r="F3" s="59" t="s">
        <v>58</v>
      </c>
      <c r="G3" s="59"/>
      <c r="H3" s="59"/>
      <c r="I3" s="59"/>
      <c r="J3" s="3"/>
      <c r="K3" s="60" t="s">
        <v>52</v>
      </c>
      <c r="L3" s="60"/>
      <c r="M3" s="60"/>
      <c r="N3" s="60"/>
      <c r="O3" s="60"/>
    </row>
    <row r="4" spans="1:16" x14ac:dyDescent="0.3">
      <c r="A4" s="5" t="s">
        <v>25</v>
      </c>
      <c r="B4" s="5"/>
      <c r="C4" s="6">
        <f>C1/C2</f>
        <v>1.8</v>
      </c>
      <c r="D4" s="5" t="s">
        <v>27</v>
      </c>
      <c r="F4" s="31">
        <v>0.75</v>
      </c>
      <c r="G4" s="31">
        <v>1.25</v>
      </c>
      <c r="H4" s="31">
        <v>1.5</v>
      </c>
      <c r="I4" s="31">
        <v>2.5</v>
      </c>
      <c r="J4" s="31"/>
      <c r="K4" s="35">
        <f>F4*K2</f>
        <v>15</v>
      </c>
      <c r="L4" s="35">
        <f t="shared" ref="L4:N4" si="0">G4*L2</f>
        <v>18.75</v>
      </c>
      <c r="M4" s="35">
        <f t="shared" si="0"/>
        <v>15</v>
      </c>
      <c r="N4" s="35">
        <f t="shared" si="0"/>
        <v>12.5</v>
      </c>
      <c r="O4" s="35">
        <f>SUM(K4+L4+M4+N4)</f>
        <v>61.25</v>
      </c>
    </row>
    <row r="5" spans="1:16" x14ac:dyDescent="0.3">
      <c r="A5" s="5" t="s">
        <v>24</v>
      </c>
      <c r="B5" s="5"/>
      <c r="C5" s="7">
        <f>C2*C4</f>
        <v>90</v>
      </c>
      <c r="D5" s="5" t="s">
        <v>27</v>
      </c>
      <c r="F5" s="25" t="s">
        <v>56</v>
      </c>
    </row>
    <row r="6" spans="1:16" x14ac:dyDescent="0.3">
      <c r="A6" s="5" t="s">
        <v>31</v>
      </c>
      <c r="B6" s="5"/>
      <c r="C6" s="6">
        <f>C3/C2</f>
        <v>0.2</v>
      </c>
      <c r="D6" s="5" t="s">
        <v>28</v>
      </c>
      <c r="F6" s="27" t="s">
        <v>54</v>
      </c>
      <c r="G6" s="26"/>
      <c r="H6" s="26"/>
      <c r="I6" s="26"/>
      <c r="J6" s="26"/>
      <c r="K6" s="26"/>
      <c r="L6" s="36">
        <f>45/60</f>
        <v>0.75</v>
      </c>
      <c r="M6" s="36">
        <f>75/60</f>
        <v>1.25</v>
      </c>
      <c r="N6" s="36">
        <f>90/60</f>
        <v>1.5</v>
      </c>
      <c r="O6" s="36">
        <f>150/60</f>
        <v>2.5</v>
      </c>
    </row>
    <row r="7" spans="1:16" x14ac:dyDescent="0.3">
      <c r="A7" s="5" t="s">
        <v>32</v>
      </c>
      <c r="B7" s="5"/>
      <c r="C7" s="6">
        <f>100/C2</f>
        <v>2</v>
      </c>
      <c r="D7" s="5" t="s">
        <v>29</v>
      </c>
      <c r="F7" s="27" t="s">
        <v>55</v>
      </c>
      <c r="G7" s="26"/>
      <c r="H7" s="26"/>
      <c r="I7" s="26"/>
      <c r="J7" s="26"/>
      <c r="K7" s="26"/>
      <c r="L7" s="36">
        <f>L6*7</f>
        <v>5.25</v>
      </c>
      <c r="M7" s="36">
        <f>M6*6</f>
        <v>7.5</v>
      </c>
      <c r="N7" s="36">
        <f>N6*8</f>
        <v>12</v>
      </c>
      <c r="O7" s="36">
        <f>O6*9</f>
        <v>22.5</v>
      </c>
    </row>
    <row r="8" spans="1:16" x14ac:dyDescent="0.3">
      <c r="A8" s="61" t="s">
        <v>53</v>
      </c>
      <c r="B8" s="61"/>
      <c r="C8" s="61"/>
      <c r="D8" s="61"/>
      <c r="E8" s="61"/>
      <c r="F8" s="61"/>
      <c r="G8" s="61"/>
      <c r="H8" s="61"/>
      <c r="I8" s="61"/>
      <c r="J8" s="61"/>
      <c r="K8" s="61"/>
      <c r="L8" s="61"/>
      <c r="M8" s="61"/>
      <c r="N8" s="61"/>
      <c r="O8" s="61"/>
      <c r="P8" s="61"/>
    </row>
    <row r="9" spans="1:16" x14ac:dyDescent="0.3">
      <c r="A9" s="64" t="s">
        <v>0</v>
      </c>
      <c r="B9" s="64"/>
      <c r="C9" s="64" t="s">
        <v>14</v>
      </c>
      <c r="D9" s="64"/>
      <c r="E9" s="64"/>
      <c r="F9" s="64"/>
      <c r="G9" s="64" t="s">
        <v>15</v>
      </c>
      <c r="H9" s="64"/>
      <c r="I9" s="64"/>
      <c r="J9" s="64" t="s">
        <v>16</v>
      </c>
      <c r="K9" s="64"/>
      <c r="L9" s="64"/>
      <c r="M9" s="64" t="s">
        <v>17</v>
      </c>
      <c r="N9" s="64"/>
      <c r="O9" s="64"/>
      <c r="P9" s="30" t="s">
        <v>18</v>
      </c>
    </row>
    <row r="10" spans="1:16" ht="16.05" customHeight="1" x14ac:dyDescent="0.3">
      <c r="A10" s="68" t="s">
        <v>8</v>
      </c>
      <c r="B10" s="10" t="s">
        <v>1</v>
      </c>
      <c r="C10" s="11"/>
      <c r="D10" s="11"/>
      <c r="E10" s="11"/>
      <c r="F10" s="11"/>
      <c r="G10" s="11"/>
      <c r="H10" s="11"/>
      <c r="I10" s="11"/>
      <c r="J10" s="11"/>
      <c r="K10" s="11"/>
      <c r="L10" s="11"/>
      <c r="M10" s="11"/>
      <c r="N10" s="11"/>
      <c r="O10" s="11"/>
      <c r="P10" s="12">
        <f>COUNTA(C10:O10)</f>
        <v>0</v>
      </c>
    </row>
    <row r="11" spans="1:16" ht="16.05" customHeight="1" x14ac:dyDescent="0.3">
      <c r="A11" s="68"/>
      <c r="B11" s="10" t="s">
        <v>2</v>
      </c>
      <c r="C11" s="11"/>
      <c r="D11" s="11"/>
      <c r="E11" s="11"/>
      <c r="F11" s="11"/>
      <c r="G11" s="11"/>
      <c r="H11" s="11"/>
      <c r="I11" s="11"/>
      <c r="J11" s="11"/>
      <c r="K11" s="11"/>
      <c r="L11" s="11"/>
      <c r="M11" s="11"/>
      <c r="N11" s="11"/>
      <c r="O11" s="11"/>
      <c r="P11" s="12">
        <f>COUNTA(C11:O11)</f>
        <v>0</v>
      </c>
    </row>
    <row r="12" spans="1:16" ht="16.05" customHeight="1" x14ac:dyDescent="0.3">
      <c r="A12" s="68"/>
      <c r="B12" s="10" t="s">
        <v>3</v>
      </c>
      <c r="C12" s="11"/>
      <c r="D12" s="11"/>
      <c r="E12" s="11"/>
      <c r="F12" s="11"/>
      <c r="G12" s="11"/>
      <c r="H12" s="11"/>
      <c r="I12" s="11"/>
      <c r="J12" s="11"/>
      <c r="K12" s="11"/>
      <c r="L12" s="11"/>
      <c r="M12" s="11"/>
      <c r="N12" s="11"/>
      <c r="O12" s="11"/>
      <c r="P12" s="12">
        <f t="shared" ref="P12:P28" si="1">COUNTA(C12:O12)</f>
        <v>0</v>
      </c>
    </row>
    <row r="13" spans="1:16" ht="16.05" customHeight="1" x14ac:dyDescent="0.3">
      <c r="A13" s="68"/>
      <c r="B13" s="10" t="s">
        <v>4</v>
      </c>
      <c r="C13" s="11" t="s">
        <v>172</v>
      </c>
      <c r="D13" s="11"/>
      <c r="E13" s="11"/>
      <c r="F13" s="11"/>
      <c r="G13" s="11"/>
      <c r="H13" s="11"/>
      <c r="I13" s="11"/>
      <c r="J13" s="11"/>
      <c r="K13" s="11"/>
      <c r="L13" s="11"/>
      <c r="M13" s="11"/>
      <c r="N13" s="11"/>
      <c r="O13" s="11"/>
      <c r="P13" s="12">
        <f t="shared" si="1"/>
        <v>1</v>
      </c>
    </row>
    <row r="14" spans="1:16" ht="16.05" customHeight="1" x14ac:dyDescent="0.3">
      <c r="A14" s="68"/>
      <c r="B14" s="10" t="s">
        <v>5</v>
      </c>
      <c r="C14" s="11"/>
      <c r="D14" s="11"/>
      <c r="E14" s="11"/>
      <c r="F14" s="11"/>
      <c r="G14" s="11"/>
      <c r="H14" s="11"/>
      <c r="I14" s="11"/>
      <c r="J14" s="11"/>
      <c r="K14" s="11"/>
      <c r="L14" s="11"/>
      <c r="M14" s="11"/>
      <c r="N14" s="11"/>
      <c r="O14" s="11"/>
      <c r="P14" s="12">
        <f t="shared" si="1"/>
        <v>0</v>
      </c>
    </row>
    <row r="15" spans="1:16" ht="16.05" customHeight="1" x14ac:dyDescent="0.3">
      <c r="A15" s="68"/>
      <c r="B15" s="10" t="s">
        <v>6</v>
      </c>
      <c r="C15" s="11"/>
      <c r="D15" s="11"/>
      <c r="E15" s="11"/>
      <c r="F15" s="11"/>
      <c r="G15" s="11"/>
      <c r="H15" s="11"/>
      <c r="I15" s="11"/>
      <c r="J15" s="11"/>
      <c r="K15" s="11"/>
      <c r="L15" s="11"/>
      <c r="M15" s="11"/>
      <c r="N15" s="11"/>
      <c r="O15" s="11"/>
      <c r="P15" s="12">
        <f t="shared" si="1"/>
        <v>0</v>
      </c>
    </row>
    <row r="16" spans="1:16" ht="16.05" customHeight="1" x14ac:dyDescent="0.3">
      <c r="A16" s="68"/>
      <c r="B16" s="10" t="s">
        <v>7</v>
      </c>
      <c r="C16" s="11"/>
      <c r="D16" s="11"/>
      <c r="E16" s="11"/>
      <c r="F16" s="11"/>
      <c r="G16" s="11"/>
      <c r="H16" s="11"/>
      <c r="I16" s="11"/>
      <c r="J16" s="11"/>
      <c r="K16" s="11"/>
      <c r="L16" s="11"/>
      <c r="M16" s="11"/>
      <c r="N16" s="11"/>
      <c r="O16" s="11"/>
      <c r="P16" s="12">
        <f t="shared" si="1"/>
        <v>0</v>
      </c>
    </row>
    <row r="17" spans="1:16" ht="16.05" customHeight="1" x14ac:dyDescent="0.3">
      <c r="A17" s="69" t="s">
        <v>9</v>
      </c>
      <c r="B17" s="10" t="s">
        <v>10</v>
      </c>
      <c r="C17" s="11"/>
      <c r="D17" s="11"/>
      <c r="E17" s="11"/>
      <c r="F17" s="11"/>
      <c r="G17" s="11" t="s">
        <v>173</v>
      </c>
      <c r="H17" s="11"/>
      <c r="I17" s="11"/>
      <c r="J17" s="11"/>
      <c r="K17" s="11"/>
      <c r="L17" s="11"/>
      <c r="M17" s="11"/>
      <c r="N17" s="11"/>
      <c r="O17" s="11"/>
      <c r="P17" s="12">
        <f t="shared" si="1"/>
        <v>1</v>
      </c>
    </row>
    <row r="18" spans="1:16" ht="16.05" customHeight="1" x14ac:dyDescent="0.3">
      <c r="A18" s="70"/>
      <c r="B18" s="10" t="s">
        <v>19</v>
      </c>
      <c r="C18" s="11"/>
      <c r="D18" s="11"/>
      <c r="E18" s="11"/>
      <c r="F18" s="11"/>
      <c r="G18" s="11"/>
      <c r="H18" s="11"/>
      <c r="I18" s="11"/>
      <c r="J18" s="11"/>
      <c r="K18" s="11"/>
      <c r="L18" s="11"/>
      <c r="M18" s="11"/>
      <c r="N18" s="11"/>
      <c r="O18" s="11"/>
      <c r="P18" s="12">
        <f t="shared" si="1"/>
        <v>0</v>
      </c>
    </row>
    <row r="19" spans="1:16" ht="16.05" customHeight="1" x14ac:dyDescent="0.3">
      <c r="A19" s="70"/>
      <c r="B19" s="10" t="s">
        <v>23</v>
      </c>
      <c r="C19" s="11"/>
      <c r="D19" s="11"/>
      <c r="E19" s="11"/>
      <c r="F19" s="11"/>
      <c r="G19" s="11"/>
      <c r="H19" s="11"/>
      <c r="I19" s="11"/>
      <c r="J19" s="11"/>
      <c r="K19" s="11"/>
      <c r="L19" s="11"/>
      <c r="M19" s="11"/>
      <c r="N19" s="11"/>
      <c r="O19" s="11"/>
      <c r="P19" s="12">
        <f t="shared" si="1"/>
        <v>0</v>
      </c>
    </row>
    <row r="20" spans="1:16" ht="16.05" customHeight="1" x14ac:dyDescent="0.3">
      <c r="A20" s="70" t="s">
        <v>59</v>
      </c>
      <c r="B20" s="10" t="s">
        <v>60</v>
      </c>
      <c r="C20" s="11"/>
      <c r="D20" s="11"/>
      <c r="E20" s="11"/>
      <c r="F20" s="11"/>
      <c r="G20" s="11"/>
      <c r="H20" s="11"/>
      <c r="I20" s="11"/>
      <c r="J20" s="11"/>
      <c r="K20" s="11"/>
      <c r="L20" s="11"/>
      <c r="M20" s="11"/>
      <c r="N20" s="11"/>
      <c r="O20" s="11"/>
      <c r="P20" s="12">
        <f t="shared" si="1"/>
        <v>0</v>
      </c>
    </row>
    <row r="21" spans="1:16" ht="16.05" customHeight="1" x14ac:dyDescent="0.3">
      <c r="A21" s="70"/>
      <c r="B21" s="10" t="s">
        <v>61</v>
      </c>
      <c r="C21" s="11"/>
      <c r="D21" s="11"/>
      <c r="E21" s="11"/>
      <c r="F21" s="11"/>
      <c r="G21" s="11"/>
      <c r="H21" s="11"/>
      <c r="I21" s="11"/>
      <c r="J21" s="11"/>
      <c r="K21" s="11"/>
      <c r="L21" s="11"/>
      <c r="M21" s="11"/>
      <c r="N21" s="11"/>
      <c r="O21" s="11"/>
      <c r="P21" s="12">
        <f t="shared" si="1"/>
        <v>0</v>
      </c>
    </row>
    <row r="22" spans="1:16" ht="16.05" customHeight="1" x14ac:dyDescent="0.3">
      <c r="A22" s="70"/>
      <c r="B22" s="10" t="s">
        <v>62</v>
      </c>
      <c r="C22" s="11"/>
      <c r="D22" s="11"/>
      <c r="E22" s="11"/>
      <c r="F22" s="11"/>
      <c r="G22" s="11"/>
      <c r="H22" s="11"/>
      <c r="I22" s="11"/>
      <c r="J22" s="11"/>
      <c r="K22" s="11"/>
      <c r="L22" s="11"/>
      <c r="M22" s="11"/>
      <c r="N22" s="11"/>
      <c r="O22" s="11"/>
      <c r="P22" s="12">
        <f t="shared" si="1"/>
        <v>0</v>
      </c>
    </row>
    <row r="23" spans="1:16" ht="16.05" customHeight="1" x14ac:dyDescent="0.3">
      <c r="A23" s="70"/>
      <c r="B23" s="10" t="s">
        <v>63</v>
      </c>
      <c r="C23" s="11"/>
      <c r="D23" s="11"/>
      <c r="E23" s="11"/>
      <c r="F23" s="11"/>
      <c r="G23" s="11"/>
      <c r="H23" s="11"/>
      <c r="I23" s="11"/>
      <c r="J23" s="11"/>
      <c r="K23" s="11"/>
      <c r="L23" s="11"/>
      <c r="M23" s="11"/>
      <c r="N23" s="11"/>
      <c r="O23" s="11"/>
      <c r="P23" s="12">
        <f t="shared" si="1"/>
        <v>0</v>
      </c>
    </row>
    <row r="24" spans="1:16" ht="16.05" customHeight="1" x14ac:dyDescent="0.3">
      <c r="A24" s="70"/>
      <c r="B24" s="10" t="s">
        <v>64</v>
      </c>
      <c r="C24" s="11"/>
      <c r="D24" s="11"/>
      <c r="E24" s="11"/>
      <c r="F24" s="11"/>
      <c r="G24" s="11"/>
      <c r="H24" s="11"/>
      <c r="I24" s="11"/>
      <c r="J24" s="11"/>
      <c r="K24" s="11" t="s">
        <v>174</v>
      </c>
      <c r="L24" s="11"/>
      <c r="M24" s="11"/>
      <c r="N24" s="11"/>
      <c r="O24" s="11"/>
      <c r="P24" s="12">
        <f t="shared" si="1"/>
        <v>1</v>
      </c>
    </row>
    <row r="25" spans="1:16" ht="16.05" customHeight="1" x14ac:dyDescent="0.3">
      <c r="A25" s="70"/>
      <c r="B25" s="10" t="s">
        <v>65</v>
      </c>
      <c r="C25" s="11"/>
      <c r="D25" s="11"/>
      <c r="E25" s="11"/>
      <c r="F25" s="11"/>
      <c r="G25" s="11"/>
      <c r="H25" s="11"/>
      <c r="I25" s="11"/>
      <c r="J25" s="11"/>
      <c r="K25" s="11"/>
      <c r="L25" s="11"/>
      <c r="M25" s="11"/>
      <c r="N25" s="11"/>
      <c r="O25" s="11"/>
      <c r="P25" s="12">
        <f t="shared" si="1"/>
        <v>0</v>
      </c>
    </row>
    <row r="26" spans="1:16" ht="16.05" customHeight="1" x14ac:dyDescent="0.3">
      <c r="A26" s="70"/>
      <c r="B26" s="10" t="s">
        <v>66</v>
      </c>
      <c r="C26" s="11"/>
      <c r="D26" s="11"/>
      <c r="E26" s="11"/>
      <c r="F26" s="11"/>
      <c r="G26" s="11"/>
      <c r="H26" s="11"/>
      <c r="I26" s="11"/>
      <c r="J26" s="11"/>
      <c r="K26" s="11"/>
      <c r="L26" s="11"/>
      <c r="M26" s="11"/>
      <c r="N26" s="11"/>
      <c r="O26" s="11"/>
      <c r="P26" s="12">
        <f t="shared" si="1"/>
        <v>0</v>
      </c>
    </row>
    <row r="27" spans="1:16" ht="16.05" customHeight="1" x14ac:dyDescent="0.3">
      <c r="A27" s="70"/>
      <c r="B27" s="10" t="s">
        <v>67</v>
      </c>
      <c r="C27" s="11"/>
      <c r="D27" s="11"/>
      <c r="E27" s="11"/>
      <c r="F27" s="11"/>
      <c r="G27" s="11"/>
      <c r="H27" s="11"/>
      <c r="I27" s="11"/>
      <c r="J27" s="11"/>
      <c r="K27" s="11"/>
      <c r="L27" s="11"/>
      <c r="M27" s="11"/>
      <c r="N27" s="11"/>
      <c r="O27" s="11"/>
      <c r="P27" s="12">
        <f t="shared" si="1"/>
        <v>0</v>
      </c>
    </row>
    <row r="28" spans="1:16" ht="16.05" customHeight="1" x14ac:dyDescent="0.3">
      <c r="A28" s="76"/>
      <c r="B28" s="10" t="s">
        <v>68</v>
      </c>
      <c r="C28" s="11"/>
      <c r="D28" s="11"/>
      <c r="E28" s="11"/>
      <c r="F28" s="11"/>
      <c r="G28" s="11"/>
      <c r="H28" s="11"/>
      <c r="I28" s="11"/>
      <c r="J28" s="11"/>
      <c r="K28" s="11"/>
      <c r="L28" s="11"/>
      <c r="M28" s="11"/>
      <c r="N28" s="11"/>
      <c r="O28" s="11"/>
      <c r="P28" s="12">
        <f t="shared" si="1"/>
        <v>0</v>
      </c>
    </row>
    <row r="29" spans="1:16" ht="16.05" customHeight="1" x14ac:dyDescent="0.3">
      <c r="A29" s="69" t="s">
        <v>69</v>
      </c>
      <c r="B29" s="10" t="s">
        <v>70</v>
      </c>
      <c r="C29" s="11"/>
      <c r="D29" s="11"/>
      <c r="E29" s="11"/>
      <c r="F29" s="11"/>
      <c r="G29" s="11"/>
      <c r="H29" s="11"/>
      <c r="I29" s="11"/>
      <c r="J29" s="11"/>
      <c r="K29" s="11"/>
      <c r="L29" s="11"/>
      <c r="M29" s="11"/>
      <c r="N29" s="11"/>
      <c r="O29" s="11"/>
      <c r="P29" s="33"/>
    </row>
    <row r="30" spans="1:16" ht="16.05" customHeight="1" x14ac:dyDescent="0.3">
      <c r="A30" s="70"/>
      <c r="B30" s="10" t="s">
        <v>21</v>
      </c>
      <c r="C30" s="11"/>
      <c r="D30" s="11"/>
      <c r="E30" s="11"/>
      <c r="F30" s="11"/>
      <c r="G30" s="11"/>
      <c r="H30" s="11"/>
      <c r="I30" s="11"/>
      <c r="J30" s="11"/>
      <c r="K30" s="11"/>
      <c r="L30" s="11"/>
      <c r="M30" s="11"/>
      <c r="N30" s="11"/>
      <c r="O30" s="11"/>
      <c r="P30" s="33"/>
    </row>
    <row r="31" spans="1:16" ht="16.05" customHeight="1" x14ac:dyDescent="0.3">
      <c r="A31" s="76"/>
      <c r="B31" s="10" t="s">
        <v>71</v>
      </c>
      <c r="C31" s="11"/>
      <c r="D31" s="11"/>
      <c r="E31" s="11"/>
      <c r="F31" s="11"/>
      <c r="G31" s="11"/>
      <c r="H31" s="11"/>
      <c r="I31" s="11"/>
      <c r="J31" s="11"/>
      <c r="K31" s="11"/>
      <c r="L31" s="11"/>
      <c r="M31" s="11" t="s">
        <v>175</v>
      </c>
      <c r="N31" s="11"/>
      <c r="O31" s="11"/>
      <c r="P31" s="33"/>
    </row>
    <row r="32" spans="1:16" ht="16.05" customHeight="1" x14ac:dyDescent="0.3">
      <c r="A32" s="62" t="s">
        <v>11</v>
      </c>
      <c r="B32" s="63"/>
      <c r="C32" s="65">
        <f>COUNTA(C10:F31)</f>
        <v>1</v>
      </c>
      <c r="D32" s="66"/>
      <c r="E32" s="66"/>
      <c r="F32" s="67"/>
      <c r="G32" s="65">
        <f>COUNTA(G10:I31)</f>
        <v>1</v>
      </c>
      <c r="H32" s="66"/>
      <c r="I32" s="67"/>
      <c r="J32" s="65">
        <f>COUNTA(J10:L31)</f>
        <v>1</v>
      </c>
      <c r="K32" s="66"/>
      <c r="L32" s="67"/>
      <c r="M32" s="65">
        <f>COUNTA(M10:O31)</f>
        <v>1</v>
      </c>
      <c r="N32" s="66"/>
      <c r="O32" s="67"/>
      <c r="P32" s="13" t="str">
        <f>"Tổng số câu của bài thi : "&amp;SUM(P10:P31)</f>
        <v>Tổng số câu của bài thi : 3</v>
      </c>
    </row>
    <row r="33" spans="1:16" ht="16.05" customHeight="1" x14ac:dyDescent="0.3">
      <c r="A33" s="62" t="s">
        <v>12</v>
      </c>
      <c r="B33" s="63"/>
      <c r="C33" s="65" t="str">
        <f>C32*C7&amp;"%"</f>
        <v>2%</v>
      </c>
      <c r="D33" s="66"/>
      <c r="E33" s="66"/>
      <c r="F33" s="67"/>
      <c r="G33" s="65" t="str">
        <f>G32*C7&amp;"%"</f>
        <v>2%</v>
      </c>
      <c r="H33" s="66"/>
      <c r="I33" s="67"/>
      <c r="J33" s="65" t="str">
        <f>J32*C7&amp;"%"</f>
        <v>2%</v>
      </c>
      <c r="K33" s="66"/>
      <c r="L33" s="67"/>
      <c r="M33" s="65" t="str">
        <f>M32*C7&amp;"%"</f>
        <v>2%</v>
      </c>
      <c r="N33" s="66"/>
      <c r="O33" s="67"/>
      <c r="P33" s="13" t="str">
        <f>"Tổng tỉ lệ các mức "&amp;C7*SUM(P10:P31)&amp;"%"</f>
        <v>Tổng tỉ lệ các mức 6%</v>
      </c>
    </row>
    <row r="34" spans="1:16" ht="16.05" customHeight="1" x14ac:dyDescent="0.3">
      <c r="A34" s="62" t="s">
        <v>13</v>
      </c>
      <c r="B34" s="63"/>
      <c r="C34" s="65">
        <f>C32*$C$6</f>
        <v>0.2</v>
      </c>
      <c r="D34" s="66"/>
      <c r="E34" s="66"/>
      <c r="F34" s="67"/>
      <c r="G34" s="65">
        <f>G32*$C$6</f>
        <v>0.2</v>
      </c>
      <c r="H34" s="66"/>
      <c r="I34" s="67"/>
      <c r="J34" s="65">
        <f>J32*$C$6</f>
        <v>0.2</v>
      </c>
      <c r="K34" s="66"/>
      <c r="L34" s="67"/>
      <c r="M34" s="65">
        <f>M32*$C$6</f>
        <v>0.2</v>
      </c>
      <c r="N34" s="66"/>
      <c r="O34" s="67"/>
      <c r="P34" s="13" t="str">
        <f>"Điểm tối đa của bài thi : "&amp;SUM(C34+G34+J34+M34)</f>
        <v>Điểm tối đa của bài thi : 0.8</v>
      </c>
    </row>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sheetData>
  <sheetProtection password="CB67" sheet="1" objects="1" scenarios="1"/>
  <mergeCells count="28">
    <mergeCell ref="F1:I1"/>
    <mergeCell ref="F3:I3"/>
    <mergeCell ref="K3:O3"/>
    <mergeCell ref="A8:P8"/>
    <mergeCell ref="A9:B9"/>
    <mergeCell ref="C9:F9"/>
    <mergeCell ref="G9:I9"/>
    <mergeCell ref="J9:L9"/>
    <mergeCell ref="M9:O9"/>
    <mergeCell ref="A10:A16"/>
    <mergeCell ref="A17:A19"/>
    <mergeCell ref="A32:B32"/>
    <mergeCell ref="C32:F32"/>
    <mergeCell ref="G32:I32"/>
    <mergeCell ref="A20:A28"/>
    <mergeCell ref="A29:A31"/>
    <mergeCell ref="J32:L32"/>
    <mergeCell ref="M32:O32"/>
    <mergeCell ref="A33:B33"/>
    <mergeCell ref="C33:F33"/>
    <mergeCell ref="G33:I33"/>
    <mergeCell ref="J33:L33"/>
    <mergeCell ref="M33:O33"/>
    <mergeCell ref="A34:B34"/>
    <mergeCell ref="C34:F34"/>
    <mergeCell ref="G34:I34"/>
    <mergeCell ref="J34:L34"/>
    <mergeCell ref="M34:O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workbookViewId="0">
      <selection activeCell="B19" sqref="B19"/>
    </sheetView>
  </sheetViews>
  <sheetFormatPr defaultRowHeight="15.6" x14ac:dyDescent="0.3"/>
  <cols>
    <col min="1" max="1" width="14" style="2" customWidth="1"/>
    <col min="2" max="2" width="44.10937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59" t="s">
        <v>42</v>
      </c>
      <c r="G1" s="59"/>
      <c r="H1" s="59"/>
      <c r="I1" s="59"/>
      <c r="J1" s="24" t="s">
        <v>39</v>
      </c>
      <c r="K1" s="24" t="s">
        <v>35</v>
      </c>
      <c r="L1" s="30" t="s">
        <v>36</v>
      </c>
      <c r="M1" s="30" t="s">
        <v>37</v>
      </c>
      <c r="N1" s="30" t="s">
        <v>38</v>
      </c>
      <c r="O1" s="30" t="s">
        <v>40</v>
      </c>
    </row>
    <row r="2" spans="1:16" x14ac:dyDescent="0.3">
      <c r="A2" s="1" t="s">
        <v>30</v>
      </c>
      <c r="B2" s="2"/>
      <c r="C2" s="1">
        <v>50</v>
      </c>
      <c r="D2" s="2" t="s">
        <v>26</v>
      </c>
      <c r="E2" s="3"/>
      <c r="F2" s="31">
        <v>4</v>
      </c>
      <c r="G2" s="31">
        <v>3</v>
      </c>
      <c r="H2" s="31">
        <v>2</v>
      </c>
      <c r="I2" s="31">
        <v>1</v>
      </c>
      <c r="J2" s="24" t="s">
        <v>41</v>
      </c>
      <c r="K2" s="34">
        <f>($C$2*F$2)/10</f>
        <v>20</v>
      </c>
      <c r="L2" s="34">
        <f>($C$2*G$2)/10</f>
        <v>15</v>
      </c>
      <c r="M2" s="34">
        <f>($C$2*H$2)/10</f>
        <v>10</v>
      </c>
      <c r="N2" s="34">
        <f>($C$2*I$2)/10</f>
        <v>5</v>
      </c>
      <c r="O2" s="34">
        <f>SUM(K2:N2)</f>
        <v>50</v>
      </c>
    </row>
    <row r="3" spans="1:16" x14ac:dyDescent="0.3">
      <c r="A3" s="1" t="s">
        <v>34</v>
      </c>
      <c r="B3" s="2"/>
      <c r="C3" s="1">
        <v>10</v>
      </c>
      <c r="D3" s="2" t="s">
        <v>28</v>
      </c>
      <c r="F3" s="59" t="s">
        <v>58</v>
      </c>
      <c r="G3" s="59"/>
      <c r="H3" s="59"/>
      <c r="I3" s="59"/>
      <c r="J3" s="3"/>
      <c r="K3" s="60" t="s">
        <v>52</v>
      </c>
      <c r="L3" s="60"/>
      <c r="M3" s="60"/>
      <c r="N3" s="60"/>
      <c r="O3" s="60"/>
    </row>
    <row r="4" spans="1:16" x14ac:dyDescent="0.3">
      <c r="A4" s="5" t="s">
        <v>25</v>
      </c>
      <c r="B4" s="5"/>
      <c r="C4" s="6">
        <f>C1/C2</f>
        <v>1.8</v>
      </c>
      <c r="D4" s="5" t="s">
        <v>27</v>
      </c>
      <c r="F4" s="31">
        <v>0.75</v>
      </c>
      <c r="G4" s="31">
        <v>1.25</v>
      </c>
      <c r="H4" s="31">
        <v>1.5</v>
      </c>
      <c r="I4" s="31">
        <v>2.5</v>
      </c>
      <c r="J4" s="31"/>
      <c r="K4" s="35">
        <f>F4*K2</f>
        <v>15</v>
      </c>
      <c r="L4" s="35">
        <f t="shared" ref="L4:N4" si="0">G4*L2</f>
        <v>18.75</v>
      </c>
      <c r="M4" s="35">
        <f t="shared" si="0"/>
        <v>15</v>
      </c>
      <c r="N4" s="35">
        <f t="shared" si="0"/>
        <v>12.5</v>
      </c>
      <c r="O4" s="35">
        <f>SUM(K4+L4+M4+N4)</f>
        <v>61.25</v>
      </c>
    </row>
    <row r="5" spans="1:16" x14ac:dyDescent="0.3">
      <c r="A5" s="5" t="s">
        <v>24</v>
      </c>
      <c r="B5" s="5"/>
      <c r="C5" s="7">
        <f>C2*C4</f>
        <v>90</v>
      </c>
      <c r="D5" s="5" t="s">
        <v>27</v>
      </c>
      <c r="F5" s="25" t="s">
        <v>56</v>
      </c>
    </row>
    <row r="6" spans="1:16" x14ac:dyDescent="0.3">
      <c r="A6" s="5" t="s">
        <v>31</v>
      </c>
      <c r="B6" s="5"/>
      <c r="C6" s="6">
        <f>C3/C2</f>
        <v>0.2</v>
      </c>
      <c r="D6" s="5" t="s">
        <v>28</v>
      </c>
      <c r="F6" s="27" t="s">
        <v>54</v>
      </c>
      <c r="G6" s="26"/>
      <c r="H6" s="26"/>
      <c r="I6" s="26"/>
      <c r="J6" s="26"/>
      <c r="K6" s="26"/>
      <c r="L6" s="36">
        <f>45/60</f>
        <v>0.75</v>
      </c>
      <c r="M6" s="36">
        <f>75/60</f>
        <v>1.25</v>
      </c>
      <c r="N6" s="36">
        <f>90/60</f>
        <v>1.5</v>
      </c>
      <c r="O6" s="36">
        <f>150/60</f>
        <v>2.5</v>
      </c>
    </row>
    <row r="7" spans="1:16" x14ac:dyDescent="0.3">
      <c r="A7" s="5" t="s">
        <v>32</v>
      </c>
      <c r="B7" s="5"/>
      <c r="C7" s="6">
        <f>100/C2</f>
        <v>2</v>
      </c>
      <c r="D7" s="5" t="s">
        <v>29</v>
      </c>
      <c r="F7" s="27" t="s">
        <v>55</v>
      </c>
      <c r="G7" s="26"/>
      <c r="H7" s="26"/>
      <c r="I7" s="26"/>
      <c r="J7" s="26"/>
      <c r="K7" s="26"/>
      <c r="L7" s="36">
        <f>L6*7</f>
        <v>5.25</v>
      </c>
      <c r="M7" s="36">
        <f>M6*6</f>
        <v>7.5</v>
      </c>
      <c r="N7" s="36">
        <f>N6*8</f>
        <v>12</v>
      </c>
      <c r="O7" s="36">
        <f>O6*9</f>
        <v>22.5</v>
      </c>
    </row>
    <row r="8" spans="1:16" x14ac:dyDescent="0.3">
      <c r="A8" s="61" t="s">
        <v>53</v>
      </c>
      <c r="B8" s="61"/>
      <c r="C8" s="61"/>
      <c r="D8" s="61"/>
      <c r="E8" s="61"/>
      <c r="F8" s="61"/>
      <c r="G8" s="61"/>
      <c r="H8" s="61"/>
      <c r="I8" s="61"/>
      <c r="J8" s="61"/>
      <c r="K8" s="61"/>
      <c r="L8" s="61"/>
      <c r="M8" s="61"/>
      <c r="N8" s="61"/>
      <c r="O8" s="61"/>
      <c r="P8" s="61"/>
    </row>
    <row r="9" spans="1:16" x14ac:dyDescent="0.3">
      <c r="A9" s="64" t="s">
        <v>0</v>
      </c>
      <c r="B9" s="64"/>
      <c r="C9" s="64" t="s">
        <v>14</v>
      </c>
      <c r="D9" s="64"/>
      <c r="E9" s="64"/>
      <c r="F9" s="64"/>
      <c r="G9" s="64" t="s">
        <v>15</v>
      </c>
      <c r="H9" s="64"/>
      <c r="I9" s="64"/>
      <c r="J9" s="64" t="s">
        <v>16</v>
      </c>
      <c r="K9" s="64"/>
      <c r="L9" s="64"/>
      <c r="M9" s="64" t="s">
        <v>17</v>
      </c>
      <c r="N9" s="64"/>
      <c r="O9" s="64"/>
      <c r="P9" s="30" t="s">
        <v>18</v>
      </c>
    </row>
    <row r="10" spans="1:16" x14ac:dyDescent="0.3">
      <c r="A10" s="68" t="s">
        <v>72</v>
      </c>
      <c r="B10" s="10" t="s">
        <v>73</v>
      </c>
      <c r="C10" s="11"/>
      <c r="D10" s="11"/>
      <c r="E10" s="11"/>
      <c r="F10" s="11"/>
      <c r="G10" s="11"/>
      <c r="H10" s="11"/>
      <c r="I10" s="11"/>
      <c r="J10" s="11"/>
      <c r="K10" s="11" t="s">
        <v>175</v>
      </c>
      <c r="L10" s="11"/>
      <c r="M10" s="11"/>
      <c r="N10" s="11"/>
      <c r="O10" s="11"/>
      <c r="P10" s="12">
        <f>COUNTA(C10:O10)</f>
        <v>1</v>
      </c>
    </row>
    <row r="11" spans="1:16" x14ac:dyDescent="0.3">
      <c r="A11" s="68"/>
      <c r="B11" s="10" t="s">
        <v>74</v>
      </c>
      <c r="C11" s="11" t="s">
        <v>172</v>
      </c>
      <c r="D11" s="11"/>
      <c r="E11" s="11"/>
      <c r="F11" s="11"/>
      <c r="G11" s="11"/>
      <c r="H11" s="11"/>
      <c r="I11" s="11"/>
      <c r="J11" s="11"/>
      <c r="K11" s="11"/>
      <c r="L11" s="11"/>
      <c r="M11" s="11"/>
      <c r="N11" s="11"/>
      <c r="O11" s="11"/>
      <c r="P11" s="12">
        <f>COUNTA(C11:O11)</f>
        <v>1</v>
      </c>
    </row>
    <row r="12" spans="1:16" x14ac:dyDescent="0.3">
      <c r="A12" s="68"/>
      <c r="B12" s="10" t="s">
        <v>75</v>
      </c>
      <c r="C12" s="11"/>
      <c r="D12" s="11"/>
      <c r="E12" s="11"/>
      <c r="F12" s="11"/>
      <c r="G12" s="11"/>
      <c r="H12" s="11"/>
      <c r="I12" s="11"/>
      <c r="J12" s="11"/>
      <c r="K12" s="11"/>
      <c r="L12" s="11"/>
      <c r="M12" s="11"/>
      <c r="N12" s="11"/>
      <c r="O12" s="11"/>
      <c r="P12" s="12">
        <f t="shared" ref="P12:P29" si="1">COUNTA(C12:O12)</f>
        <v>0</v>
      </c>
    </row>
    <row r="13" spans="1:16" x14ac:dyDescent="0.3">
      <c r="A13" s="68"/>
      <c r="B13" s="10" t="s">
        <v>76</v>
      </c>
      <c r="C13" s="11"/>
      <c r="D13" s="11"/>
      <c r="E13" s="11"/>
      <c r="F13" s="11"/>
      <c r="G13" s="11"/>
      <c r="H13" s="11"/>
      <c r="I13" s="11"/>
      <c r="J13" s="11"/>
      <c r="K13" s="11"/>
      <c r="L13" s="11"/>
      <c r="M13" s="11"/>
      <c r="N13" s="11"/>
      <c r="O13" s="11"/>
      <c r="P13" s="12">
        <f t="shared" si="1"/>
        <v>0</v>
      </c>
    </row>
    <row r="14" spans="1:16" ht="15.6" customHeight="1" x14ac:dyDescent="0.3">
      <c r="A14" s="69" t="s">
        <v>77</v>
      </c>
      <c r="B14" s="10" t="s">
        <v>78</v>
      </c>
      <c r="C14" s="11"/>
      <c r="D14" s="11"/>
      <c r="E14" s="11"/>
      <c r="F14" s="11"/>
      <c r="G14" s="11"/>
      <c r="H14" s="11"/>
      <c r="I14" s="11"/>
      <c r="J14" s="11"/>
      <c r="K14" s="11"/>
      <c r="L14" s="11"/>
      <c r="M14" s="11"/>
      <c r="N14" s="11"/>
      <c r="O14" s="11"/>
      <c r="P14" s="12">
        <f t="shared" si="1"/>
        <v>0</v>
      </c>
    </row>
    <row r="15" spans="1:16" x14ac:dyDescent="0.3">
      <c r="A15" s="70"/>
      <c r="B15" s="10" t="s">
        <v>82</v>
      </c>
      <c r="C15" s="11"/>
      <c r="D15" s="11"/>
      <c r="E15" s="11"/>
      <c r="F15" s="11"/>
      <c r="G15" s="11"/>
      <c r="H15" s="11"/>
      <c r="I15" s="11"/>
      <c r="J15" s="11"/>
      <c r="K15" s="11"/>
      <c r="L15" s="11"/>
      <c r="M15" s="11"/>
      <c r="N15" s="11"/>
      <c r="O15" s="11"/>
      <c r="P15" s="12">
        <f t="shared" si="1"/>
        <v>0</v>
      </c>
    </row>
    <row r="16" spans="1:16" x14ac:dyDescent="0.3">
      <c r="A16" s="70"/>
      <c r="B16" s="10" t="s">
        <v>79</v>
      </c>
      <c r="C16" s="11"/>
      <c r="D16" s="11"/>
      <c r="E16" s="11"/>
      <c r="F16" s="11"/>
      <c r="G16" s="11"/>
      <c r="H16" s="11" t="s">
        <v>173</v>
      </c>
      <c r="I16" s="11"/>
      <c r="J16" s="11"/>
      <c r="K16" s="11"/>
      <c r="L16" s="11"/>
      <c r="M16" s="11"/>
      <c r="N16" s="11"/>
      <c r="O16" s="11"/>
      <c r="P16" s="12">
        <f t="shared" si="1"/>
        <v>1</v>
      </c>
    </row>
    <row r="17" spans="1:16" ht="15.6" customHeight="1" x14ac:dyDescent="0.3">
      <c r="A17" s="70"/>
      <c r="B17" s="10" t="s">
        <v>80</v>
      </c>
      <c r="C17" s="11"/>
      <c r="D17" s="11"/>
      <c r="E17" s="11"/>
      <c r="F17" s="11"/>
      <c r="G17" s="11"/>
      <c r="H17" s="11"/>
      <c r="I17" s="11"/>
      <c r="J17" s="11"/>
      <c r="K17" s="11"/>
      <c r="L17" s="11"/>
      <c r="M17" s="11"/>
      <c r="N17" s="11"/>
      <c r="O17" s="11"/>
      <c r="P17" s="12">
        <f>COUNTA(C17:O17)</f>
        <v>0</v>
      </c>
    </row>
    <row r="18" spans="1:16" x14ac:dyDescent="0.3">
      <c r="A18" s="70"/>
      <c r="B18" s="10" t="s">
        <v>81</v>
      </c>
      <c r="C18" s="11"/>
      <c r="D18" s="11"/>
      <c r="E18" s="11"/>
      <c r="F18" s="11"/>
      <c r="G18" s="11"/>
      <c r="H18" s="11"/>
      <c r="I18" s="11"/>
      <c r="J18" s="11"/>
      <c r="K18" s="11"/>
      <c r="L18" s="11"/>
      <c r="M18" s="11"/>
      <c r="N18" s="11"/>
      <c r="O18" s="11"/>
      <c r="P18" s="12">
        <f t="shared" si="1"/>
        <v>0</v>
      </c>
    </row>
    <row r="19" spans="1:16" x14ac:dyDescent="0.3">
      <c r="A19" s="70"/>
      <c r="B19" s="10" t="s">
        <v>83</v>
      </c>
      <c r="C19" s="11"/>
      <c r="D19" s="11"/>
      <c r="E19" s="11"/>
      <c r="F19" s="11"/>
      <c r="G19" s="11"/>
      <c r="H19" s="11"/>
      <c r="I19" s="11"/>
      <c r="J19" s="11"/>
      <c r="K19" s="11"/>
      <c r="L19" s="11"/>
      <c r="M19" s="11"/>
      <c r="N19" s="11"/>
      <c r="O19" s="11"/>
      <c r="P19" s="12">
        <f t="shared" si="1"/>
        <v>0</v>
      </c>
    </row>
    <row r="20" spans="1:16" x14ac:dyDescent="0.3">
      <c r="A20" s="70"/>
      <c r="B20" s="10" t="s">
        <v>84</v>
      </c>
      <c r="C20" s="11"/>
      <c r="D20" s="11"/>
      <c r="E20" s="11"/>
      <c r="F20" s="11"/>
      <c r="G20" s="11"/>
      <c r="H20" s="11"/>
      <c r="I20" s="11"/>
      <c r="J20" s="11"/>
      <c r="K20" s="11"/>
      <c r="L20" s="11"/>
      <c r="M20" s="11"/>
      <c r="N20" s="11"/>
      <c r="O20" s="11"/>
      <c r="P20" s="12">
        <f t="shared" si="1"/>
        <v>0</v>
      </c>
    </row>
    <row r="21" spans="1:16" x14ac:dyDescent="0.3">
      <c r="A21" s="70"/>
      <c r="B21" s="10" t="s">
        <v>85</v>
      </c>
      <c r="C21" s="11"/>
      <c r="D21" s="11"/>
      <c r="E21" s="11"/>
      <c r="F21" s="11"/>
      <c r="G21" s="11"/>
      <c r="H21" s="11"/>
      <c r="I21" s="11"/>
      <c r="J21" s="11"/>
      <c r="K21" s="11"/>
      <c r="L21" s="11"/>
      <c r="M21" s="11"/>
      <c r="N21" s="11"/>
      <c r="O21" s="11"/>
      <c r="P21" s="12">
        <f t="shared" si="1"/>
        <v>0</v>
      </c>
    </row>
    <row r="22" spans="1:16" x14ac:dyDescent="0.3">
      <c r="A22" s="70"/>
      <c r="B22" s="10" t="s">
        <v>86</v>
      </c>
      <c r="C22" s="11"/>
      <c r="D22" s="11"/>
      <c r="E22" s="11"/>
      <c r="F22" s="11"/>
      <c r="G22" s="11"/>
      <c r="H22" s="11"/>
      <c r="I22" s="11"/>
      <c r="J22" s="11"/>
      <c r="K22" s="11"/>
      <c r="L22" s="11"/>
      <c r="M22" s="11"/>
      <c r="N22" s="11"/>
      <c r="O22" s="11"/>
      <c r="P22" s="12">
        <f t="shared" si="1"/>
        <v>0</v>
      </c>
    </row>
    <row r="23" spans="1:16" x14ac:dyDescent="0.3">
      <c r="A23" s="70"/>
      <c r="B23" s="10" t="s">
        <v>87</v>
      </c>
      <c r="C23" s="11"/>
      <c r="D23" s="11"/>
      <c r="E23" s="11"/>
      <c r="F23" s="11"/>
      <c r="G23" s="11"/>
      <c r="H23" s="11"/>
      <c r="I23" s="11"/>
      <c r="J23" s="11"/>
      <c r="K23" s="11"/>
      <c r="L23" s="11"/>
      <c r="M23" s="11"/>
      <c r="N23" s="11"/>
      <c r="O23" s="11"/>
      <c r="P23" s="12">
        <f t="shared" si="1"/>
        <v>0</v>
      </c>
    </row>
    <row r="24" spans="1:16" x14ac:dyDescent="0.3">
      <c r="A24" s="70"/>
      <c r="B24" s="10" t="s">
        <v>88</v>
      </c>
      <c r="C24" s="11"/>
      <c r="D24" s="11"/>
      <c r="E24" s="11"/>
      <c r="F24" s="11"/>
      <c r="G24" s="11"/>
      <c r="H24" s="11"/>
      <c r="I24" s="11"/>
      <c r="J24" s="11"/>
      <c r="K24" s="11"/>
      <c r="L24" s="11"/>
      <c r="M24" s="11"/>
      <c r="N24" s="11"/>
      <c r="O24" s="11"/>
      <c r="P24" s="12">
        <f t="shared" si="1"/>
        <v>0</v>
      </c>
    </row>
    <row r="25" spans="1:16" x14ac:dyDescent="0.3">
      <c r="A25" s="76"/>
      <c r="B25" s="10" t="s">
        <v>89</v>
      </c>
      <c r="C25" s="11"/>
      <c r="D25" s="11"/>
      <c r="E25" s="11"/>
      <c r="F25" s="11"/>
      <c r="G25" s="11"/>
      <c r="H25" s="11"/>
      <c r="I25" s="11"/>
      <c r="J25" s="11" t="s">
        <v>174</v>
      </c>
      <c r="K25" s="11"/>
      <c r="L25" s="11"/>
      <c r="M25" s="11"/>
      <c r="N25" s="11"/>
      <c r="O25" s="11"/>
      <c r="P25" s="12">
        <f t="shared" si="1"/>
        <v>1</v>
      </c>
    </row>
    <row r="26" spans="1:16" x14ac:dyDescent="0.3">
      <c r="A26" s="69" t="s">
        <v>90</v>
      </c>
      <c r="B26" s="10" t="s">
        <v>91</v>
      </c>
      <c r="C26" s="11"/>
      <c r="D26" s="11"/>
      <c r="E26" s="11"/>
      <c r="F26" s="11"/>
      <c r="G26" s="11"/>
      <c r="H26" s="11"/>
      <c r="I26" s="11"/>
      <c r="J26" s="11"/>
      <c r="K26" s="11"/>
      <c r="L26" s="11"/>
      <c r="M26" s="11"/>
      <c r="N26" s="11"/>
      <c r="O26" s="11"/>
      <c r="P26" s="12">
        <f t="shared" si="1"/>
        <v>0</v>
      </c>
    </row>
    <row r="27" spans="1:16" x14ac:dyDescent="0.3">
      <c r="A27" s="70"/>
      <c r="B27" s="10" t="s">
        <v>92</v>
      </c>
      <c r="C27" s="11"/>
      <c r="D27" s="11"/>
      <c r="E27" s="11"/>
      <c r="F27" s="11"/>
      <c r="G27" s="11"/>
      <c r="H27" s="11"/>
      <c r="I27" s="11"/>
      <c r="J27" s="11"/>
      <c r="K27" s="11"/>
      <c r="L27" s="11"/>
      <c r="M27" s="11"/>
      <c r="N27" s="11"/>
      <c r="O27" s="11"/>
      <c r="P27" s="12">
        <f t="shared" si="1"/>
        <v>0</v>
      </c>
    </row>
    <row r="28" spans="1:16" x14ac:dyDescent="0.3">
      <c r="A28" s="70"/>
      <c r="B28" s="10" t="s">
        <v>93</v>
      </c>
      <c r="C28" s="11"/>
      <c r="D28" s="11"/>
      <c r="E28" s="11"/>
      <c r="F28" s="11"/>
      <c r="G28" s="11"/>
      <c r="H28" s="11"/>
      <c r="I28" s="11"/>
      <c r="J28" s="11"/>
      <c r="K28" s="11"/>
      <c r="L28" s="11"/>
      <c r="M28" s="11" t="s">
        <v>176</v>
      </c>
      <c r="N28" s="11"/>
      <c r="O28" s="11"/>
      <c r="P28" s="12">
        <f t="shared" si="1"/>
        <v>1</v>
      </c>
    </row>
    <row r="29" spans="1:16" x14ac:dyDescent="0.3">
      <c r="A29" s="70"/>
      <c r="B29" s="2" t="s">
        <v>94</v>
      </c>
      <c r="C29" s="11"/>
      <c r="D29" s="11"/>
      <c r="E29" s="11"/>
      <c r="F29" s="11"/>
      <c r="G29" s="11"/>
      <c r="H29" s="11"/>
      <c r="I29" s="11"/>
      <c r="J29" s="11"/>
      <c r="K29" s="11"/>
      <c r="L29" s="11"/>
      <c r="M29" s="11"/>
      <c r="N29" s="11"/>
      <c r="O29" s="11"/>
      <c r="P29" s="12">
        <f t="shared" si="1"/>
        <v>0</v>
      </c>
    </row>
    <row r="30" spans="1:16" x14ac:dyDescent="0.3">
      <c r="A30" s="77" t="s">
        <v>11</v>
      </c>
      <c r="B30" s="78"/>
      <c r="C30" s="65">
        <f>COUNTA(C10:F29)</f>
        <v>1</v>
      </c>
      <c r="D30" s="66"/>
      <c r="E30" s="66"/>
      <c r="F30" s="67"/>
      <c r="G30" s="65">
        <f>COUNTA(G10:I29)</f>
        <v>1</v>
      </c>
      <c r="H30" s="66"/>
      <c r="I30" s="67"/>
      <c r="J30" s="65">
        <f>COUNTA(J10:L29)</f>
        <v>2</v>
      </c>
      <c r="K30" s="66"/>
      <c r="L30" s="67"/>
      <c r="M30" s="65">
        <f>COUNTA(M10:O29)</f>
        <v>1</v>
      </c>
      <c r="N30" s="66"/>
      <c r="O30" s="67"/>
      <c r="P30" s="13" t="str">
        <f>"Tổng số câu của bài thi : "&amp;SUM(P10:P29)</f>
        <v>Tổng số câu của bài thi : 5</v>
      </c>
    </row>
    <row r="31" spans="1:16" x14ac:dyDescent="0.3">
      <c r="A31" s="77" t="s">
        <v>12</v>
      </c>
      <c r="B31" s="78"/>
      <c r="C31" s="65" t="str">
        <f>C30*C7&amp;"%"</f>
        <v>2%</v>
      </c>
      <c r="D31" s="66"/>
      <c r="E31" s="66"/>
      <c r="F31" s="67"/>
      <c r="G31" s="65" t="str">
        <f>G30*C7&amp;"%"</f>
        <v>2%</v>
      </c>
      <c r="H31" s="66"/>
      <c r="I31" s="67"/>
      <c r="J31" s="65" t="str">
        <f>J30*C7&amp;"%"</f>
        <v>4%</v>
      </c>
      <c r="K31" s="66"/>
      <c r="L31" s="67"/>
      <c r="M31" s="65" t="str">
        <f>M30*C7&amp;"%"</f>
        <v>2%</v>
      </c>
      <c r="N31" s="66"/>
      <c r="O31" s="67"/>
      <c r="P31" s="13" t="str">
        <f>"Tổng tỉ lệ các mức "&amp;C7*SUM(P10:P29)&amp;"%"</f>
        <v>Tổng tỉ lệ các mức 10%</v>
      </c>
    </row>
    <row r="32" spans="1:16" x14ac:dyDescent="0.3">
      <c r="A32" s="77" t="s">
        <v>13</v>
      </c>
      <c r="B32" s="78"/>
      <c r="C32" s="65">
        <f>C30*$C$6</f>
        <v>0.2</v>
      </c>
      <c r="D32" s="66"/>
      <c r="E32" s="66"/>
      <c r="F32" s="67"/>
      <c r="G32" s="65">
        <f>G30*$C$6</f>
        <v>0.2</v>
      </c>
      <c r="H32" s="66"/>
      <c r="I32" s="67"/>
      <c r="J32" s="65">
        <f>J30*$C$6</f>
        <v>0.4</v>
      </c>
      <c r="K32" s="66"/>
      <c r="L32" s="67"/>
      <c r="M32" s="65">
        <f>M30*$C$6</f>
        <v>0.2</v>
      </c>
      <c r="N32" s="66"/>
      <c r="O32" s="67"/>
      <c r="P32" s="13" t="str">
        <f>"Điểm tối đa của bài thi : "&amp;SUM(C32+G32+J32+M32)</f>
        <v>Điểm tối đa của bài thi : 1</v>
      </c>
    </row>
    <row r="47" spans="2:16" x14ac:dyDescent="0.3">
      <c r="B47" s="2"/>
      <c r="C47" s="2"/>
      <c r="D47" s="2"/>
      <c r="E47" s="2"/>
      <c r="F47" s="2"/>
      <c r="G47" s="2"/>
      <c r="H47" s="2"/>
      <c r="I47" s="2"/>
      <c r="J47" s="2"/>
      <c r="K47" s="2"/>
      <c r="L47" s="2"/>
      <c r="M47" s="2"/>
      <c r="N47" s="2"/>
      <c r="O47" s="2"/>
      <c r="P47" s="2"/>
    </row>
    <row r="48" spans="2:16" x14ac:dyDescent="0.3">
      <c r="B48" s="2"/>
      <c r="C48" s="2"/>
      <c r="D48" s="2"/>
      <c r="E48" s="2"/>
      <c r="F48" s="2"/>
      <c r="G48" s="2"/>
      <c r="H48" s="2"/>
      <c r="I48" s="2"/>
      <c r="J48" s="2"/>
      <c r="K48" s="2"/>
      <c r="L48" s="2"/>
      <c r="M48" s="2"/>
      <c r="N48" s="2"/>
      <c r="O48" s="2"/>
      <c r="P48" s="2"/>
    </row>
    <row r="49" spans="2:16" x14ac:dyDescent="0.3">
      <c r="B49" s="2"/>
      <c r="C49" s="2"/>
      <c r="D49" s="2"/>
      <c r="E49" s="2"/>
      <c r="F49" s="2"/>
      <c r="G49" s="2"/>
      <c r="H49" s="2"/>
      <c r="I49" s="2"/>
      <c r="J49" s="2"/>
      <c r="K49" s="2"/>
      <c r="L49" s="2"/>
      <c r="M49" s="2"/>
      <c r="N49" s="2"/>
      <c r="O49" s="2"/>
      <c r="P49" s="2"/>
    </row>
    <row r="50" spans="2:16" x14ac:dyDescent="0.3">
      <c r="B50" s="2"/>
      <c r="C50" s="2"/>
      <c r="D50" s="2"/>
      <c r="E50" s="2"/>
      <c r="F50" s="2"/>
      <c r="G50" s="2"/>
      <c r="H50" s="2"/>
      <c r="I50" s="2"/>
      <c r="J50" s="2"/>
      <c r="K50" s="2"/>
      <c r="L50" s="2"/>
      <c r="M50" s="2"/>
      <c r="N50" s="2"/>
      <c r="O50" s="2"/>
      <c r="P50" s="2"/>
    </row>
    <row r="51" spans="2:16" x14ac:dyDescent="0.3">
      <c r="B51" s="2"/>
      <c r="C51" s="2"/>
      <c r="D51" s="2"/>
      <c r="E51" s="2"/>
      <c r="F51" s="2"/>
      <c r="G51" s="2"/>
      <c r="H51" s="2"/>
      <c r="I51" s="2"/>
      <c r="J51" s="2"/>
      <c r="K51" s="2"/>
      <c r="L51" s="2"/>
      <c r="M51" s="2"/>
      <c r="N51" s="2"/>
      <c r="O51" s="2"/>
      <c r="P51" s="2"/>
    </row>
    <row r="52" spans="2:16" x14ac:dyDescent="0.3">
      <c r="B52" s="2"/>
      <c r="C52" s="2"/>
      <c r="D52" s="2"/>
      <c r="E52" s="2"/>
      <c r="F52" s="2"/>
      <c r="G52" s="2"/>
      <c r="H52" s="2"/>
      <c r="I52" s="2"/>
      <c r="J52" s="2"/>
      <c r="K52" s="2"/>
      <c r="L52" s="2"/>
      <c r="M52" s="2"/>
      <c r="N52" s="2"/>
      <c r="O52" s="2"/>
      <c r="P52" s="2"/>
    </row>
    <row r="53" spans="2:16" x14ac:dyDescent="0.3">
      <c r="B53" s="2"/>
      <c r="C53" s="2"/>
      <c r="D53" s="2"/>
      <c r="E53" s="2"/>
      <c r="F53" s="2"/>
      <c r="G53" s="2"/>
      <c r="H53" s="2"/>
      <c r="I53" s="2"/>
      <c r="J53" s="2"/>
      <c r="K53" s="2"/>
      <c r="L53" s="2"/>
      <c r="M53" s="2"/>
      <c r="N53" s="2"/>
      <c r="O53" s="2"/>
      <c r="P53" s="2"/>
    </row>
    <row r="54" spans="2:16" x14ac:dyDescent="0.3">
      <c r="B54" s="2"/>
      <c r="C54" s="2"/>
      <c r="D54" s="2"/>
      <c r="E54" s="2"/>
      <c r="F54" s="2"/>
      <c r="G54" s="2"/>
      <c r="H54" s="2"/>
      <c r="I54" s="2"/>
      <c r="J54" s="2"/>
      <c r="K54" s="2"/>
      <c r="L54" s="2"/>
      <c r="M54" s="2"/>
      <c r="N54" s="2"/>
      <c r="O54" s="2"/>
      <c r="P54" s="2"/>
    </row>
    <row r="55" spans="2:16" x14ac:dyDescent="0.3">
      <c r="B55" s="2"/>
      <c r="C55" s="2"/>
      <c r="D55" s="2"/>
      <c r="E55" s="2"/>
      <c r="F55" s="2"/>
      <c r="G55" s="2"/>
      <c r="H55" s="2"/>
      <c r="I55" s="2"/>
      <c r="J55" s="2"/>
      <c r="K55" s="2"/>
      <c r="L55" s="2"/>
      <c r="M55" s="2"/>
      <c r="N55" s="2"/>
      <c r="O55" s="2"/>
      <c r="P55" s="2"/>
    </row>
  </sheetData>
  <sheetProtection password="CB67" sheet="1" objects="1" scenarios="1"/>
  <mergeCells count="27">
    <mergeCell ref="K3:O3"/>
    <mergeCell ref="A8:P8"/>
    <mergeCell ref="A9:B9"/>
    <mergeCell ref="C9:F9"/>
    <mergeCell ref="G9:I9"/>
    <mergeCell ref="J9:L9"/>
    <mergeCell ref="M9:O9"/>
    <mergeCell ref="A10:A13"/>
    <mergeCell ref="A26:A29"/>
    <mergeCell ref="A30:B30"/>
    <mergeCell ref="C30:F30"/>
    <mergeCell ref="F1:I1"/>
    <mergeCell ref="F3:I3"/>
    <mergeCell ref="A14:A25"/>
    <mergeCell ref="G30:I30"/>
    <mergeCell ref="J30:L30"/>
    <mergeCell ref="M30:O30"/>
    <mergeCell ref="A31:B31"/>
    <mergeCell ref="C31:F31"/>
    <mergeCell ref="G31:I31"/>
    <mergeCell ref="J31:L31"/>
    <mergeCell ref="M31:O31"/>
    <mergeCell ref="A32:B32"/>
    <mergeCell ref="C32:F32"/>
    <mergeCell ref="G32:I32"/>
    <mergeCell ref="J32:L32"/>
    <mergeCell ref="M32:O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C14" sqref="C14:O14"/>
    </sheetView>
  </sheetViews>
  <sheetFormatPr defaultRowHeight="15.6" x14ac:dyDescent="0.3"/>
  <cols>
    <col min="1" max="1" width="14" style="2" customWidth="1"/>
    <col min="2" max="2" width="43.441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59" t="s">
        <v>42</v>
      </c>
      <c r="G1" s="59"/>
      <c r="H1" s="59"/>
      <c r="I1" s="59"/>
      <c r="J1" s="24" t="s">
        <v>39</v>
      </c>
      <c r="K1" s="24" t="s">
        <v>35</v>
      </c>
      <c r="L1" s="30" t="s">
        <v>36</v>
      </c>
      <c r="M1" s="30" t="s">
        <v>37</v>
      </c>
      <c r="N1" s="30" t="s">
        <v>38</v>
      </c>
      <c r="O1" s="30" t="s">
        <v>40</v>
      </c>
    </row>
    <row r="2" spans="1:16"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x14ac:dyDescent="0.3">
      <c r="A3" s="1" t="s">
        <v>34</v>
      </c>
      <c r="B3" s="2"/>
      <c r="C3" s="1">
        <v>10</v>
      </c>
      <c r="D3" s="2" t="s">
        <v>28</v>
      </c>
      <c r="F3" s="59" t="s">
        <v>58</v>
      </c>
      <c r="G3" s="59"/>
      <c r="H3" s="59"/>
      <c r="I3" s="59"/>
      <c r="J3" s="3"/>
      <c r="K3" s="60" t="s">
        <v>52</v>
      </c>
      <c r="L3" s="60"/>
      <c r="M3" s="60"/>
      <c r="N3" s="60"/>
      <c r="O3" s="60"/>
    </row>
    <row r="4" spans="1:16"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x14ac:dyDescent="0.3">
      <c r="A5" s="5" t="s">
        <v>24</v>
      </c>
      <c r="B5" s="5"/>
      <c r="C5" s="7">
        <f>C2*C4</f>
        <v>90</v>
      </c>
      <c r="D5" s="5" t="s">
        <v>27</v>
      </c>
      <c r="F5" s="25" t="s">
        <v>56</v>
      </c>
    </row>
    <row r="6" spans="1:16" x14ac:dyDescent="0.3">
      <c r="A6" s="5" t="s">
        <v>31</v>
      </c>
      <c r="B6" s="5"/>
      <c r="C6" s="6">
        <f>C3/C2</f>
        <v>1</v>
      </c>
      <c r="D6" s="5" t="s">
        <v>28</v>
      </c>
      <c r="F6" s="27" t="s">
        <v>54</v>
      </c>
      <c r="G6" s="26"/>
      <c r="H6" s="26"/>
      <c r="I6" s="26"/>
      <c r="J6" s="26"/>
      <c r="K6" s="26"/>
      <c r="L6" s="36">
        <f>45/60</f>
        <v>0.75</v>
      </c>
      <c r="M6" s="36">
        <f>75/60</f>
        <v>1.25</v>
      </c>
      <c r="N6" s="36">
        <f>90/60</f>
        <v>1.5</v>
      </c>
      <c r="O6" s="36">
        <f>150/60</f>
        <v>2.5</v>
      </c>
    </row>
    <row r="7" spans="1:16" x14ac:dyDescent="0.3">
      <c r="A7" s="5" t="s">
        <v>32</v>
      </c>
      <c r="B7" s="5"/>
      <c r="C7" s="6">
        <f>100/C2</f>
        <v>10</v>
      </c>
      <c r="D7" s="5" t="s">
        <v>29</v>
      </c>
      <c r="F7" s="27" t="s">
        <v>55</v>
      </c>
      <c r="G7" s="26"/>
      <c r="H7" s="26"/>
      <c r="I7" s="26"/>
      <c r="J7" s="26"/>
      <c r="K7" s="26"/>
      <c r="L7" s="36">
        <f>L6*7</f>
        <v>5.25</v>
      </c>
      <c r="M7" s="36">
        <f>M6*6</f>
        <v>7.5</v>
      </c>
      <c r="N7" s="36">
        <f>N6*8</f>
        <v>12</v>
      </c>
      <c r="O7" s="36">
        <f>O6*9</f>
        <v>22.5</v>
      </c>
    </row>
    <row r="8" spans="1:16" x14ac:dyDescent="0.3">
      <c r="A8" s="61" t="s">
        <v>53</v>
      </c>
      <c r="B8" s="61"/>
      <c r="C8" s="61"/>
      <c r="D8" s="61"/>
      <c r="E8" s="61"/>
      <c r="F8" s="61"/>
      <c r="G8" s="61"/>
      <c r="H8" s="61"/>
      <c r="I8" s="61"/>
      <c r="J8" s="61"/>
      <c r="K8" s="61"/>
      <c r="L8" s="61"/>
      <c r="M8" s="61"/>
      <c r="N8" s="61"/>
      <c r="O8" s="61"/>
      <c r="P8" s="61"/>
    </row>
    <row r="9" spans="1:16" x14ac:dyDescent="0.3">
      <c r="A9" s="64" t="s">
        <v>0</v>
      </c>
      <c r="B9" s="64"/>
      <c r="C9" s="64" t="s">
        <v>14</v>
      </c>
      <c r="D9" s="64"/>
      <c r="E9" s="64"/>
      <c r="F9" s="64"/>
      <c r="G9" s="64" t="s">
        <v>15</v>
      </c>
      <c r="H9" s="64"/>
      <c r="I9" s="64"/>
      <c r="J9" s="64" t="s">
        <v>16</v>
      </c>
      <c r="K9" s="64"/>
      <c r="L9" s="64"/>
      <c r="M9" s="64" t="s">
        <v>17</v>
      </c>
      <c r="N9" s="64"/>
      <c r="O9" s="64"/>
      <c r="P9" s="30" t="s">
        <v>18</v>
      </c>
    </row>
    <row r="10" spans="1:16" x14ac:dyDescent="0.3">
      <c r="A10" s="68" t="s">
        <v>156</v>
      </c>
      <c r="B10" s="10" t="s">
        <v>157</v>
      </c>
      <c r="C10" s="11" t="s">
        <v>172</v>
      </c>
      <c r="D10" s="11"/>
      <c r="E10" s="11"/>
      <c r="F10" s="11"/>
      <c r="G10" s="11"/>
      <c r="H10" s="11"/>
      <c r="I10" s="11"/>
      <c r="J10" s="11"/>
      <c r="K10" s="11"/>
      <c r="L10" s="11"/>
      <c r="M10" s="11"/>
      <c r="N10" s="11"/>
      <c r="O10" s="11"/>
      <c r="P10" s="12">
        <f>COUNTA(C10:O10)</f>
        <v>1</v>
      </c>
    </row>
    <row r="11" spans="1:16" x14ac:dyDescent="0.3">
      <c r="A11" s="68"/>
      <c r="B11" s="10" t="s">
        <v>158</v>
      </c>
      <c r="C11" s="11"/>
      <c r="D11" s="11"/>
      <c r="E11" s="11"/>
      <c r="F11" s="11"/>
      <c r="G11" s="11"/>
      <c r="H11" s="11"/>
      <c r="I11" s="11"/>
      <c r="J11" s="11"/>
      <c r="K11" s="11"/>
      <c r="L11" s="11"/>
      <c r="M11" s="11"/>
      <c r="N11" s="11"/>
      <c r="O11" s="11"/>
      <c r="P11" s="12">
        <f>COUNTA(C11:O11)</f>
        <v>0</v>
      </c>
    </row>
    <row r="12" spans="1:16" x14ac:dyDescent="0.3">
      <c r="A12" s="68"/>
      <c r="B12" s="10" t="s">
        <v>159</v>
      </c>
      <c r="C12" s="11"/>
      <c r="D12" s="11"/>
      <c r="E12" s="11"/>
      <c r="F12" s="11"/>
      <c r="G12" s="11"/>
      <c r="H12" s="11"/>
      <c r="I12" s="11"/>
      <c r="J12" s="11"/>
      <c r="K12" s="11"/>
      <c r="L12" s="11"/>
      <c r="M12" s="11"/>
      <c r="N12" s="11"/>
      <c r="O12" s="11"/>
      <c r="P12" s="12">
        <f t="shared" ref="P12:P23" si="1">COUNTA(C12:O12)</f>
        <v>0</v>
      </c>
    </row>
    <row r="13" spans="1:16" x14ac:dyDescent="0.3">
      <c r="A13" s="68" t="s">
        <v>77</v>
      </c>
      <c r="B13" s="10" t="s">
        <v>160</v>
      </c>
      <c r="C13" s="11"/>
      <c r="D13" s="11"/>
      <c r="E13" s="11"/>
      <c r="F13" s="11"/>
      <c r="G13" s="11" t="s">
        <v>173</v>
      </c>
      <c r="H13" s="11"/>
      <c r="I13" s="11"/>
      <c r="J13" s="11"/>
      <c r="K13" s="11"/>
      <c r="L13" s="11"/>
      <c r="M13" s="11"/>
      <c r="N13" s="11"/>
      <c r="O13" s="11"/>
      <c r="P13" s="12">
        <f t="shared" si="1"/>
        <v>1</v>
      </c>
    </row>
    <row r="14" spans="1:16" x14ac:dyDescent="0.3">
      <c r="A14" s="68"/>
      <c r="B14" s="10" t="s">
        <v>161</v>
      </c>
      <c r="C14" s="11"/>
      <c r="D14" s="11"/>
      <c r="E14" s="11"/>
      <c r="F14" s="11"/>
      <c r="G14" s="11"/>
      <c r="H14" s="11"/>
      <c r="I14" s="11"/>
      <c r="J14" s="11"/>
      <c r="K14" s="11"/>
      <c r="L14" s="11"/>
      <c r="M14" s="11"/>
      <c r="N14" s="11"/>
      <c r="O14" s="11"/>
      <c r="P14" s="12">
        <f t="shared" si="1"/>
        <v>0</v>
      </c>
    </row>
    <row r="15" spans="1:16" x14ac:dyDescent="0.3">
      <c r="A15" s="68"/>
      <c r="B15" s="10" t="s">
        <v>162</v>
      </c>
      <c r="C15" s="11"/>
      <c r="D15" s="11"/>
      <c r="E15" s="11"/>
      <c r="F15" s="11"/>
      <c r="G15" s="11"/>
      <c r="H15" s="11"/>
      <c r="I15" s="11"/>
      <c r="J15" s="11"/>
      <c r="K15" s="11"/>
      <c r="L15" s="11"/>
      <c r="M15" s="11"/>
      <c r="N15" s="11"/>
      <c r="O15" s="11"/>
      <c r="P15" s="12">
        <f t="shared" si="1"/>
        <v>0</v>
      </c>
    </row>
    <row r="16" spans="1:16" x14ac:dyDescent="0.3">
      <c r="A16" s="68"/>
      <c r="B16" s="10" t="s">
        <v>163</v>
      </c>
      <c r="C16" s="11"/>
      <c r="D16" s="11"/>
      <c r="E16" s="11"/>
      <c r="F16" s="11"/>
      <c r="G16" s="11"/>
      <c r="H16" s="11"/>
      <c r="I16" s="11"/>
      <c r="J16" s="11"/>
      <c r="K16" s="11"/>
      <c r="L16" s="11"/>
      <c r="M16" s="11"/>
      <c r="N16" s="11"/>
      <c r="O16" s="11"/>
      <c r="P16" s="12">
        <f t="shared" si="1"/>
        <v>0</v>
      </c>
    </row>
    <row r="17" spans="1:16" x14ac:dyDescent="0.3">
      <c r="A17" s="68"/>
      <c r="B17" s="10" t="s">
        <v>164</v>
      </c>
      <c r="C17" s="11"/>
      <c r="D17" s="11"/>
      <c r="E17" s="11"/>
      <c r="F17" s="11"/>
      <c r="G17" s="11"/>
      <c r="H17" s="11"/>
      <c r="I17" s="11"/>
      <c r="J17" s="11"/>
      <c r="K17" s="11"/>
      <c r="L17" s="11"/>
      <c r="M17" s="11"/>
      <c r="N17" s="11"/>
      <c r="O17" s="11"/>
      <c r="P17" s="12">
        <f t="shared" si="1"/>
        <v>0</v>
      </c>
    </row>
    <row r="18" spans="1:16" x14ac:dyDescent="0.3">
      <c r="A18" s="68"/>
      <c r="B18" s="10" t="s">
        <v>165</v>
      </c>
      <c r="C18" s="11"/>
      <c r="D18" s="11"/>
      <c r="E18" s="11"/>
      <c r="F18" s="11"/>
      <c r="G18" s="11"/>
      <c r="H18" s="11"/>
      <c r="I18" s="11"/>
      <c r="J18" s="11"/>
      <c r="K18" s="11"/>
      <c r="L18" s="11"/>
      <c r="M18" s="11"/>
      <c r="N18" s="11"/>
      <c r="O18" s="11"/>
      <c r="P18" s="12">
        <f t="shared" si="1"/>
        <v>0</v>
      </c>
    </row>
    <row r="19" spans="1:16" x14ac:dyDescent="0.3">
      <c r="A19" s="68" t="s">
        <v>166</v>
      </c>
      <c r="B19" s="10" t="s">
        <v>167</v>
      </c>
      <c r="C19" s="11"/>
      <c r="D19" s="11"/>
      <c r="E19" s="11"/>
      <c r="F19" s="11"/>
      <c r="G19" s="11"/>
      <c r="H19" s="11"/>
      <c r="I19" s="11"/>
      <c r="J19" s="11"/>
      <c r="K19" s="11"/>
      <c r="L19" s="11"/>
      <c r="M19" s="11"/>
      <c r="N19" s="11"/>
      <c r="O19" s="11"/>
      <c r="P19" s="12">
        <f t="shared" si="1"/>
        <v>0</v>
      </c>
    </row>
    <row r="20" spans="1:16" x14ac:dyDescent="0.3">
      <c r="A20" s="68"/>
      <c r="B20" s="10" t="s">
        <v>168</v>
      </c>
      <c r="C20" s="11"/>
      <c r="D20" s="11"/>
      <c r="E20" s="11"/>
      <c r="F20" s="11"/>
      <c r="G20" s="11"/>
      <c r="H20" s="11"/>
      <c r="I20" s="11"/>
      <c r="J20" s="11" t="s">
        <v>174</v>
      </c>
      <c r="K20" s="11"/>
      <c r="L20" s="11"/>
      <c r="M20" s="11"/>
      <c r="N20" s="11"/>
      <c r="O20" s="11"/>
      <c r="P20" s="12">
        <f t="shared" si="1"/>
        <v>1</v>
      </c>
    </row>
    <row r="21" spans="1:16" x14ac:dyDescent="0.3">
      <c r="A21" s="68"/>
      <c r="B21" s="10" t="s">
        <v>169</v>
      </c>
      <c r="C21" s="11"/>
      <c r="D21" s="11"/>
      <c r="E21" s="11"/>
      <c r="F21" s="11"/>
      <c r="G21" s="11"/>
      <c r="H21" s="11"/>
      <c r="I21" s="11"/>
      <c r="J21" s="11"/>
      <c r="K21" s="11"/>
      <c r="L21" s="11"/>
      <c r="M21" s="11"/>
      <c r="N21" s="11"/>
      <c r="O21" s="11"/>
      <c r="P21" s="12">
        <f t="shared" si="1"/>
        <v>0</v>
      </c>
    </row>
    <row r="22" spans="1:16" x14ac:dyDescent="0.3">
      <c r="A22" s="68"/>
      <c r="B22" s="10" t="s">
        <v>170</v>
      </c>
      <c r="C22" s="11"/>
      <c r="D22" s="11"/>
      <c r="E22" s="11"/>
      <c r="F22" s="11"/>
      <c r="G22" s="11"/>
      <c r="H22" s="11"/>
      <c r="I22" s="11"/>
      <c r="J22" s="11"/>
      <c r="K22" s="11"/>
      <c r="L22" s="11"/>
      <c r="M22" s="11"/>
      <c r="N22" s="11"/>
      <c r="O22" s="11"/>
      <c r="P22" s="12">
        <f t="shared" si="1"/>
        <v>0</v>
      </c>
    </row>
    <row r="23" spans="1:16" x14ac:dyDescent="0.3">
      <c r="A23" s="68"/>
      <c r="B23" s="10" t="s">
        <v>171</v>
      </c>
      <c r="C23" s="11"/>
      <c r="D23" s="11"/>
      <c r="E23" s="11"/>
      <c r="F23" s="11"/>
      <c r="G23" s="11"/>
      <c r="H23" s="11"/>
      <c r="I23" s="11"/>
      <c r="J23" s="11"/>
      <c r="K23" s="11"/>
      <c r="L23" s="11"/>
      <c r="M23" s="11" t="s">
        <v>175</v>
      </c>
      <c r="N23" s="11"/>
      <c r="O23" s="11"/>
      <c r="P23" s="12">
        <f t="shared" si="1"/>
        <v>1</v>
      </c>
    </row>
    <row r="24" spans="1:16" x14ac:dyDescent="0.3">
      <c r="A24" s="62" t="s">
        <v>11</v>
      </c>
      <c r="B24" s="63"/>
      <c r="C24" s="65">
        <f>COUNTA(C10:F23)</f>
        <v>1</v>
      </c>
      <c r="D24" s="66"/>
      <c r="E24" s="66"/>
      <c r="F24" s="67"/>
      <c r="G24" s="65">
        <f>COUNTA(G10:I23)</f>
        <v>1</v>
      </c>
      <c r="H24" s="66"/>
      <c r="I24" s="67"/>
      <c r="J24" s="65">
        <f>COUNTA(J10:L23)</f>
        <v>1</v>
      </c>
      <c r="K24" s="66"/>
      <c r="L24" s="67"/>
      <c r="M24" s="65">
        <f>COUNTA(M10:O23)</f>
        <v>1</v>
      </c>
      <c r="N24" s="66"/>
      <c r="O24" s="67"/>
      <c r="P24" s="13" t="str">
        <f>"Tổng số câu của bài thi : "&amp;SUM(P10:P23)</f>
        <v>Tổng số câu của bài thi : 4</v>
      </c>
    </row>
    <row r="25" spans="1:16" x14ac:dyDescent="0.3">
      <c r="A25" s="62" t="s">
        <v>12</v>
      </c>
      <c r="B25" s="63"/>
      <c r="C25" s="65" t="str">
        <f>C24*C7&amp;"%"</f>
        <v>10%</v>
      </c>
      <c r="D25" s="66"/>
      <c r="E25" s="66"/>
      <c r="F25" s="67"/>
      <c r="G25" s="65" t="str">
        <f>G24*C7&amp;"%"</f>
        <v>10%</v>
      </c>
      <c r="H25" s="66"/>
      <c r="I25" s="67"/>
      <c r="J25" s="65" t="str">
        <f>J24*C7&amp;"%"</f>
        <v>10%</v>
      </c>
      <c r="K25" s="66"/>
      <c r="L25" s="67"/>
      <c r="M25" s="65" t="str">
        <f>M24*C7&amp;"%"</f>
        <v>10%</v>
      </c>
      <c r="N25" s="66"/>
      <c r="O25" s="67"/>
      <c r="P25" s="13" t="str">
        <f>"Tổng tỉ lệ các mức "&amp;C7*SUM(P10:P23)&amp;"%"</f>
        <v>Tổng tỉ lệ các mức 40%</v>
      </c>
    </row>
    <row r="26" spans="1:16" x14ac:dyDescent="0.3">
      <c r="A26" s="62" t="s">
        <v>13</v>
      </c>
      <c r="B26" s="63"/>
      <c r="C26" s="65">
        <f>C24*$C$6</f>
        <v>1</v>
      </c>
      <c r="D26" s="66"/>
      <c r="E26" s="66"/>
      <c r="F26" s="67"/>
      <c r="G26" s="65">
        <f>G24*$C$6</f>
        <v>1</v>
      </c>
      <c r="H26" s="66"/>
      <c r="I26" s="67"/>
      <c r="J26" s="65">
        <f>J24*$C$6</f>
        <v>1</v>
      </c>
      <c r="K26" s="66"/>
      <c r="L26" s="67"/>
      <c r="M26" s="65">
        <f>M24*$C$6</f>
        <v>1</v>
      </c>
      <c r="N26" s="66"/>
      <c r="O26" s="67"/>
      <c r="P26" s="13" t="str">
        <f>"Điểm tối đa của bài thi : "&amp;SUM(C26+G26+J26+M26)</f>
        <v>Điểm tối đa của bài thi : 4</v>
      </c>
    </row>
  </sheetData>
  <sheetProtection password="CB67" sheet="1" objects="1" scenarios="1"/>
  <mergeCells count="27">
    <mergeCell ref="A26:B26"/>
    <mergeCell ref="C26:F26"/>
    <mergeCell ref="G26:I26"/>
    <mergeCell ref="J26:L26"/>
    <mergeCell ref="M26:O26"/>
    <mergeCell ref="J24:L24"/>
    <mergeCell ref="M24:O24"/>
    <mergeCell ref="A25:B25"/>
    <mergeCell ref="C25:F25"/>
    <mergeCell ref="G25:I25"/>
    <mergeCell ref="J25:L25"/>
    <mergeCell ref="M25:O25"/>
    <mergeCell ref="A10:A12"/>
    <mergeCell ref="A13:A18"/>
    <mergeCell ref="A19:A23"/>
    <mergeCell ref="A24:B24"/>
    <mergeCell ref="F1:I1"/>
    <mergeCell ref="F3:I3"/>
    <mergeCell ref="C24:F24"/>
    <mergeCell ref="G24:I24"/>
    <mergeCell ref="K3:O3"/>
    <mergeCell ref="A8:P8"/>
    <mergeCell ref="A9:B9"/>
    <mergeCell ref="C9:F9"/>
    <mergeCell ref="G9:I9"/>
    <mergeCell ref="J9:L9"/>
    <mergeCell ref="M9:O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O7" sqref="O7"/>
    </sheetView>
  </sheetViews>
  <sheetFormatPr defaultRowHeight="15.6" x14ac:dyDescent="0.3"/>
  <cols>
    <col min="1" max="1" width="14" style="2" customWidth="1"/>
    <col min="2" max="2" width="39.66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59" t="s">
        <v>42</v>
      </c>
      <c r="G1" s="59"/>
      <c r="H1" s="59"/>
      <c r="I1" s="59"/>
      <c r="J1" s="24" t="s">
        <v>39</v>
      </c>
      <c r="K1" s="24" t="s">
        <v>35</v>
      </c>
      <c r="L1" s="30" t="s">
        <v>36</v>
      </c>
      <c r="M1" s="30" t="s">
        <v>37</v>
      </c>
      <c r="N1" s="30" t="s">
        <v>38</v>
      </c>
      <c r="O1" s="30" t="s">
        <v>40</v>
      </c>
    </row>
    <row r="2" spans="1:16"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x14ac:dyDescent="0.3">
      <c r="A3" s="1" t="s">
        <v>34</v>
      </c>
      <c r="B3" s="2"/>
      <c r="C3" s="1">
        <v>10</v>
      </c>
      <c r="D3" s="2" t="s">
        <v>28</v>
      </c>
      <c r="F3" s="59" t="s">
        <v>58</v>
      </c>
      <c r="G3" s="59"/>
      <c r="H3" s="59"/>
      <c r="I3" s="59"/>
      <c r="J3" s="3"/>
      <c r="K3" s="60" t="s">
        <v>52</v>
      </c>
      <c r="L3" s="60"/>
      <c r="M3" s="60"/>
      <c r="N3" s="60"/>
      <c r="O3" s="60"/>
    </row>
    <row r="4" spans="1:16"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x14ac:dyDescent="0.3">
      <c r="A5" s="5" t="s">
        <v>24</v>
      </c>
      <c r="B5" s="5"/>
      <c r="C5" s="7">
        <f>C2*C4</f>
        <v>90</v>
      </c>
      <c r="D5" s="5" t="s">
        <v>27</v>
      </c>
      <c r="F5" s="25" t="s">
        <v>56</v>
      </c>
    </row>
    <row r="6" spans="1:16" x14ac:dyDescent="0.3">
      <c r="A6" s="5" t="s">
        <v>31</v>
      </c>
      <c r="B6" s="5"/>
      <c r="C6" s="6">
        <f>C3/C2</f>
        <v>1</v>
      </c>
      <c r="D6" s="5" t="s">
        <v>28</v>
      </c>
      <c r="F6" s="27" t="s">
        <v>54</v>
      </c>
      <c r="G6" s="26"/>
      <c r="H6" s="26"/>
      <c r="I6" s="26"/>
      <c r="J6" s="26"/>
      <c r="K6" s="26"/>
      <c r="L6" s="36">
        <f>45/60</f>
        <v>0.75</v>
      </c>
      <c r="M6" s="36">
        <f>75/60</f>
        <v>1.25</v>
      </c>
      <c r="N6" s="36">
        <f>90/60</f>
        <v>1.5</v>
      </c>
      <c r="O6" s="36">
        <f>150/60</f>
        <v>2.5</v>
      </c>
    </row>
    <row r="7" spans="1:16" x14ac:dyDescent="0.3">
      <c r="A7" s="5" t="s">
        <v>32</v>
      </c>
      <c r="B7" s="5"/>
      <c r="C7" s="6">
        <f>100/C2</f>
        <v>10</v>
      </c>
      <c r="D7" s="5" t="s">
        <v>29</v>
      </c>
      <c r="F7" s="27" t="s">
        <v>55</v>
      </c>
      <c r="G7" s="26"/>
      <c r="H7" s="26"/>
      <c r="I7" s="26"/>
      <c r="J7" s="26"/>
      <c r="K7" s="26"/>
      <c r="L7" s="36">
        <f>L6*7</f>
        <v>5.25</v>
      </c>
      <c r="M7" s="36">
        <f>M6*6</f>
        <v>7.5</v>
      </c>
      <c r="N7" s="36">
        <f>N6*8</f>
        <v>12</v>
      </c>
      <c r="O7" s="36">
        <f>O6*9</f>
        <v>22.5</v>
      </c>
    </row>
    <row r="8" spans="1:16" x14ac:dyDescent="0.3">
      <c r="A8" s="61" t="s">
        <v>53</v>
      </c>
      <c r="B8" s="61"/>
      <c r="C8" s="61"/>
      <c r="D8" s="61"/>
      <c r="E8" s="61"/>
      <c r="F8" s="61"/>
      <c r="G8" s="61"/>
      <c r="H8" s="61"/>
      <c r="I8" s="61"/>
      <c r="J8" s="61"/>
      <c r="K8" s="61"/>
      <c r="L8" s="61"/>
      <c r="M8" s="61"/>
      <c r="N8" s="61"/>
      <c r="O8" s="61"/>
      <c r="P8" s="61"/>
    </row>
    <row r="9" spans="1:16" x14ac:dyDescent="0.3">
      <c r="A9" s="64" t="s">
        <v>0</v>
      </c>
      <c r="B9" s="64"/>
      <c r="C9" s="64" t="s">
        <v>14</v>
      </c>
      <c r="D9" s="64"/>
      <c r="E9" s="64"/>
      <c r="F9" s="64"/>
      <c r="G9" s="64" t="s">
        <v>15</v>
      </c>
      <c r="H9" s="64"/>
      <c r="I9" s="64"/>
      <c r="J9" s="64" t="s">
        <v>16</v>
      </c>
      <c r="K9" s="64"/>
      <c r="L9" s="64"/>
      <c r="M9" s="64" t="s">
        <v>17</v>
      </c>
      <c r="N9" s="64"/>
      <c r="O9" s="64"/>
      <c r="P9" s="30" t="s">
        <v>18</v>
      </c>
    </row>
    <row r="10" spans="1:16" x14ac:dyDescent="0.3">
      <c r="A10" s="68" t="s">
        <v>57</v>
      </c>
      <c r="B10" s="10" t="s">
        <v>95</v>
      </c>
      <c r="C10" s="11"/>
      <c r="D10" s="11"/>
      <c r="E10" s="11"/>
      <c r="F10" s="11"/>
      <c r="G10" s="11"/>
      <c r="H10" s="11"/>
      <c r="I10" s="11"/>
      <c r="J10" s="11"/>
      <c r="K10" s="11"/>
      <c r="L10" s="11"/>
      <c r="M10" s="11"/>
      <c r="N10" s="11"/>
      <c r="O10" s="11"/>
      <c r="P10" s="12">
        <f>COUNTA(C10:O10)</f>
        <v>0</v>
      </c>
    </row>
    <row r="11" spans="1:16" x14ac:dyDescent="0.3">
      <c r="A11" s="68"/>
      <c r="B11" s="10" t="s">
        <v>96</v>
      </c>
      <c r="C11" s="11"/>
      <c r="D11" s="11"/>
      <c r="E11" s="11"/>
      <c r="F11" s="11"/>
      <c r="G11" s="11"/>
      <c r="H11" s="11"/>
      <c r="I11" s="11"/>
      <c r="J11" s="11"/>
      <c r="K11" s="11"/>
      <c r="L11" s="11"/>
      <c r="M11" s="11"/>
      <c r="N11" s="11"/>
      <c r="O11" s="11"/>
      <c r="P11" s="12">
        <f>COUNTA(C11:O11)</f>
        <v>0</v>
      </c>
    </row>
    <row r="12" spans="1:16" x14ac:dyDescent="0.3">
      <c r="A12" s="68"/>
      <c r="B12" s="10" t="s">
        <v>97</v>
      </c>
      <c r="C12" s="11"/>
      <c r="D12" s="11"/>
      <c r="E12" s="11"/>
      <c r="F12" s="11"/>
      <c r="G12" s="11"/>
      <c r="H12" s="11"/>
      <c r="I12" s="11"/>
      <c r="J12" s="11"/>
      <c r="K12" s="11"/>
      <c r="L12" s="11"/>
      <c r="M12" s="11"/>
      <c r="N12" s="11"/>
      <c r="O12" s="11"/>
      <c r="P12" s="12">
        <f t="shared" ref="P12:P39" si="1">COUNTA(C12:O12)</f>
        <v>0</v>
      </c>
    </row>
    <row r="13" spans="1:16" x14ac:dyDescent="0.3">
      <c r="A13" s="68"/>
      <c r="B13" s="10" t="s">
        <v>98</v>
      </c>
      <c r="C13" s="11"/>
      <c r="D13" s="11"/>
      <c r="E13" s="11"/>
      <c r="F13" s="11"/>
      <c r="G13" s="11"/>
      <c r="H13" s="11"/>
      <c r="I13" s="11"/>
      <c r="J13" s="11"/>
      <c r="K13" s="11"/>
      <c r="L13" s="11"/>
      <c r="M13" s="11"/>
      <c r="N13" s="11"/>
      <c r="O13" s="11"/>
      <c r="P13" s="12">
        <f t="shared" si="1"/>
        <v>0</v>
      </c>
    </row>
    <row r="14" spans="1:16" x14ac:dyDescent="0.3">
      <c r="A14" s="68"/>
      <c r="B14" s="10" t="s">
        <v>99</v>
      </c>
      <c r="C14" s="11"/>
      <c r="D14" s="11"/>
      <c r="E14" s="11"/>
      <c r="F14" s="11"/>
      <c r="G14" s="11"/>
      <c r="H14" s="11"/>
      <c r="I14" s="11"/>
      <c r="J14" s="11"/>
      <c r="K14" s="11"/>
      <c r="L14" s="11"/>
      <c r="M14" s="11"/>
      <c r="N14" s="11"/>
      <c r="O14" s="11"/>
      <c r="P14" s="12">
        <f t="shared" si="1"/>
        <v>0</v>
      </c>
    </row>
    <row r="15" spans="1:16" x14ac:dyDescent="0.3">
      <c r="A15" s="68" t="s">
        <v>9</v>
      </c>
      <c r="B15" s="10" t="s">
        <v>100</v>
      </c>
      <c r="C15" s="11"/>
      <c r="D15" s="11"/>
      <c r="E15" s="11"/>
      <c r="F15" s="11"/>
      <c r="G15" s="11"/>
      <c r="H15" s="11"/>
      <c r="I15" s="11"/>
      <c r="J15" s="11"/>
      <c r="K15" s="11"/>
      <c r="L15" s="11"/>
      <c r="M15" s="11"/>
      <c r="N15" s="11"/>
      <c r="O15" s="11"/>
      <c r="P15" s="12">
        <f t="shared" si="1"/>
        <v>0</v>
      </c>
    </row>
    <row r="16" spans="1:16" x14ac:dyDescent="0.3">
      <c r="A16" s="68"/>
      <c r="B16" s="10" t="s">
        <v>101</v>
      </c>
      <c r="C16" s="11"/>
      <c r="D16" s="11"/>
      <c r="E16" s="11"/>
      <c r="F16" s="11"/>
      <c r="G16" s="11"/>
      <c r="H16" s="11"/>
      <c r="I16" s="11"/>
      <c r="J16" s="11"/>
      <c r="K16" s="11"/>
      <c r="L16" s="11"/>
      <c r="M16" s="11"/>
      <c r="N16" s="11"/>
      <c r="O16" s="11"/>
      <c r="P16" s="12">
        <f t="shared" si="1"/>
        <v>0</v>
      </c>
    </row>
    <row r="17" spans="1:16" x14ac:dyDescent="0.3">
      <c r="A17" s="68"/>
      <c r="B17" s="10" t="s">
        <v>102</v>
      </c>
      <c r="C17" s="11"/>
      <c r="D17" s="11"/>
      <c r="E17" s="11"/>
      <c r="F17" s="11"/>
      <c r="G17" s="11"/>
      <c r="H17" s="11"/>
      <c r="I17" s="11"/>
      <c r="J17" s="11"/>
      <c r="K17" s="11"/>
      <c r="L17" s="11"/>
      <c r="M17" s="11"/>
      <c r="N17" s="11"/>
      <c r="O17" s="11"/>
      <c r="P17" s="12">
        <f t="shared" si="1"/>
        <v>0</v>
      </c>
    </row>
    <row r="18" spans="1:16" x14ac:dyDescent="0.3">
      <c r="A18" s="68"/>
      <c r="B18" s="10" t="s">
        <v>103</v>
      </c>
      <c r="C18" s="11"/>
      <c r="D18" s="11"/>
      <c r="E18" s="11"/>
      <c r="F18" s="11"/>
      <c r="G18" s="11"/>
      <c r="H18" s="11"/>
      <c r="I18" s="11"/>
      <c r="J18" s="11"/>
      <c r="K18" s="11"/>
      <c r="L18" s="11"/>
      <c r="M18" s="11"/>
      <c r="N18" s="11"/>
      <c r="O18" s="11"/>
      <c r="P18" s="12">
        <f t="shared" si="1"/>
        <v>0</v>
      </c>
    </row>
    <row r="19" spans="1:16" x14ac:dyDescent="0.3">
      <c r="A19" s="68" t="s">
        <v>107</v>
      </c>
      <c r="B19" s="10" t="s">
        <v>104</v>
      </c>
      <c r="C19" s="11"/>
      <c r="D19" s="11"/>
      <c r="E19" s="11"/>
      <c r="F19" s="11"/>
      <c r="G19" s="11"/>
      <c r="H19" s="11"/>
      <c r="I19" s="11"/>
      <c r="J19" s="11"/>
      <c r="K19" s="11"/>
      <c r="L19" s="11"/>
      <c r="M19" s="11"/>
      <c r="N19" s="11"/>
      <c r="O19" s="11"/>
      <c r="P19" s="12">
        <f t="shared" si="1"/>
        <v>0</v>
      </c>
    </row>
    <row r="20" spans="1:16" x14ac:dyDescent="0.3">
      <c r="A20" s="68"/>
      <c r="B20" s="10" t="s">
        <v>105</v>
      </c>
      <c r="C20" s="11"/>
      <c r="D20" s="11"/>
      <c r="E20" s="11"/>
      <c r="F20" s="11"/>
      <c r="G20" s="11"/>
      <c r="H20" s="11"/>
      <c r="I20" s="11"/>
      <c r="J20" s="11"/>
      <c r="K20" s="11"/>
      <c r="L20" s="11"/>
      <c r="M20" s="11"/>
      <c r="N20" s="11"/>
      <c r="O20" s="11"/>
      <c r="P20" s="12">
        <f t="shared" si="1"/>
        <v>0</v>
      </c>
    </row>
    <row r="21" spans="1:16" x14ac:dyDescent="0.3">
      <c r="A21" s="68"/>
      <c r="B21" s="10" t="s">
        <v>106</v>
      </c>
      <c r="C21" s="11" t="s">
        <v>172</v>
      </c>
      <c r="D21" s="11" t="s">
        <v>173</v>
      </c>
      <c r="E21" s="11"/>
      <c r="F21" s="11"/>
      <c r="G21" s="11"/>
      <c r="H21" s="11"/>
      <c r="I21" s="11"/>
      <c r="J21" s="11"/>
      <c r="K21" s="11"/>
      <c r="L21" s="11"/>
      <c r="M21" s="11"/>
      <c r="N21" s="11"/>
      <c r="O21" s="11"/>
      <c r="P21" s="12">
        <f t="shared" si="1"/>
        <v>2</v>
      </c>
    </row>
    <row r="22" spans="1:16" x14ac:dyDescent="0.3">
      <c r="A22" s="68" t="s">
        <v>69</v>
      </c>
      <c r="B22" s="10" t="s">
        <v>108</v>
      </c>
      <c r="C22" s="11"/>
      <c r="D22" s="11"/>
      <c r="E22" s="11"/>
      <c r="F22" s="11"/>
      <c r="G22" s="11"/>
      <c r="H22" s="11"/>
      <c r="I22" s="11"/>
      <c r="J22" s="11"/>
      <c r="K22" s="11"/>
      <c r="L22" s="11"/>
      <c r="M22" s="11"/>
      <c r="N22" s="11"/>
      <c r="O22" s="11"/>
      <c r="P22" s="12">
        <f t="shared" si="1"/>
        <v>0</v>
      </c>
    </row>
    <row r="23" spans="1:16" x14ac:dyDescent="0.3">
      <c r="A23" s="68"/>
      <c r="B23" s="10" t="s">
        <v>109</v>
      </c>
      <c r="C23" s="11"/>
      <c r="D23" s="11"/>
      <c r="E23" s="11"/>
      <c r="F23" s="11"/>
      <c r="G23" s="11"/>
      <c r="H23" s="11"/>
      <c r="I23" s="11"/>
      <c r="J23" s="11"/>
      <c r="K23" s="11"/>
      <c r="L23" s="11"/>
      <c r="M23" s="11"/>
      <c r="N23" s="11"/>
      <c r="O23" s="11"/>
      <c r="P23" s="12">
        <f t="shared" si="1"/>
        <v>0</v>
      </c>
    </row>
    <row r="24" spans="1:16" x14ac:dyDescent="0.3">
      <c r="A24" s="68"/>
      <c r="B24" s="10" t="s">
        <v>110</v>
      </c>
      <c r="C24" s="11"/>
      <c r="D24" s="11"/>
      <c r="E24" s="11"/>
      <c r="F24" s="11"/>
      <c r="G24" s="11"/>
      <c r="H24" s="11"/>
      <c r="I24" s="11"/>
      <c r="J24" s="11"/>
      <c r="K24" s="11"/>
      <c r="L24" s="11"/>
      <c r="M24" s="11"/>
      <c r="N24" s="11"/>
      <c r="O24" s="11"/>
      <c r="P24" s="12">
        <f t="shared" si="1"/>
        <v>0</v>
      </c>
    </row>
    <row r="25" spans="1:16" x14ac:dyDescent="0.3">
      <c r="A25" s="68" t="s">
        <v>111</v>
      </c>
      <c r="B25" s="10" t="s">
        <v>112</v>
      </c>
      <c r="C25" s="11"/>
      <c r="D25" s="11"/>
      <c r="E25" s="11"/>
      <c r="F25" s="11"/>
      <c r="G25" s="11"/>
      <c r="H25" s="11"/>
      <c r="I25" s="11"/>
      <c r="J25" s="11"/>
      <c r="K25" s="11"/>
      <c r="L25" s="11"/>
      <c r="M25" s="11"/>
      <c r="N25" s="11"/>
      <c r="O25" s="11"/>
      <c r="P25" s="12">
        <f t="shared" si="1"/>
        <v>0</v>
      </c>
    </row>
    <row r="26" spans="1:16" x14ac:dyDescent="0.3">
      <c r="A26" s="68"/>
      <c r="B26" s="10" t="s">
        <v>113</v>
      </c>
      <c r="C26" s="11"/>
      <c r="D26" s="11"/>
      <c r="E26" s="11"/>
      <c r="F26" s="11"/>
      <c r="G26" s="11"/>
      <c r="H26" s="11"/>
      <c r="I26" s="11"/>
      <c r="J26" s="11"/>
      <c r="K26" s="11"/>
      <c r="L26" s="11"/>
      <c r="M26" s="11"/>
      <c r="N26" s="11"/>
      <c r="O26" s="11"/>
      <c r="P26" s="12">
        <f t="shared" si="1"/>
        <v>0</v>
      </c>
    </row>
    <row r="27" spans="1:16" x14ac:dyDescent="0.3">
      <c r="A27" s="68"/>
      <c r="B27" s="10" t="s">
        <v>119</v>
      </c>
      <c r="C27" s="11"/>
      <c r="D27" s="11"/>
      <c r="E27" s="11"/>
      <c r="F27" s="11"/>
      <c r="G27" s="11"/>
      <c r="H27" s="11"/>
      <c r="I27" s="11"/>
      <c r="J27" s="11"/>
      <c r="K27" s="11"/>
      <c r="L27" s="11"/>
      <c r="M27" s="11"/>
      <c r="N27" s="11"/>
      <c r="O27" s="11"/>
      <c r="P27" s="12">
        <f t="shared" si="1"/>
        <v>0</v>
      </c>
    </row>
    <row r="28" spans="1:16" x14ac:dyDescent="0.3">
      <c r="A28" s="68" t="s">
        <v>77</v>
      </c>
      <c r="B28" s="10" t="s">
        <v>114</v>
      </c>
      <c r="C28" s="11"/>
      <c r="D28" s="11"/>
      <c r="E28" s="11"/>
      <c r="F28" s="11"/>
      <c r="G28" s="11"/>
      <c r="H28" s="11"/>
      <c r="I28" s="11"/>
      <c r="J28" s="11"/>
      <c r="K28" s="11"/>
      <c r="L28" s="11"/>
      <c r="M28" s="11"/>
      <c r="N28" s="11"/>
      <c r="O28" s="11"/>
      <c r="P28" s="12">
        <f t="shared" si="1"/>
        <v>0</v>
      </c>
    </row>
    <row r="29" spans="1:16" x14ac:dyDescent="0.3">
      <c r="A29" s="68"/>
      <c r="B29" s="10" t="s">
        <v>115</v>
      </c>
      <c r="C29" s="11"/>
      <c r="D29" s="11"/>
      <c r="E29" s="11"/>
      <c r="F29" s="11"/>
      <c r="G29" s="11"/>
      <c r="H29" s="11"/>
      <c r="I29" s="11"/>
      <c r="J29" s="11"/>
      <c r="K29" s="11"/>
      <c r="L29" s="11"/>
      <c r="M29" s="11"/>
      <c r="N29" s="11"/>
      <c r="O29" s="11"/>
      <c r="P29" s="12">
        <f t="shared" si="1"/>
        <v>0</v>
      </c>
    </row>
    <row r="30" spans="1:16" x14ac:dyDescent="0.3">
      <c r="A30" s="68"/>
      <c r="B30" s="10" t="s">
        <v>116</v>
      </c>
      <c r="C30" s="11"/>
      <c r="D30" s="11"/>
      <c r="E30" s="11"/>
      <c r="F30" s="11"/>
      <c r="G30" s="11"/>
      <c r="H30" s="11"/>
      <c r="I30" s="11"/>
      <c r="J30" s="11"/>
      <c r="K30" s="11"/>
      <c r="L30" s="11"/>
      <c r="M30" s="11"/>
      <c r="N30" s="11"/>
      <c r="O30" s="11"/>
      <c r="P30" s="12">
        <f t="shared" si="1"/>
        <v>0</v>
      </c>
    </row>
    <row r="31" spans="1:16" x14ac:dyDescent="0.3">
      <c r="A31" s="68" t="s">
        <v>117</v>
      </c>
      <c r="B31" s="10" t="s">
        <v>118</v>
      </c>
      <c r="C31" s="11"/>
      <c r="D31" s="11"/>
      <c r="E31" s="11"/>
      <c r="F31" s="11"/>
      <c r="G31" s="11"/>
      <c r="H31" s="11"/>
      <c r="I31" s="11"/>
      <c r="J31" s="11"/>
      <c r="K31" s="11"/>
      <c r="L31" s="11"/>
      <c r="M31" s="11"/>
      <c r="N31" s="11"/>
      <c r="O31" s="11"/>
      <c r="P31" s="12">
        <f t="shared" si="1"/>
        <v>0</v>
      </c>
    </row>
    <row r="32" spans="1:16" x14ac:dyDescent="0.3">
      <c r="A32" s="68"/>
      <c r="B32" s="10" t="s">
        <v>120</v>
      </c>
      <c r="C32" s="11"/>
      <c r="D32" s="11"/>
      <c r="E32" s="11"/>
      <c r="F32" s="11"/>
      <c r="G32" s="11"/>
      <c r="H32" s="11"/>
      <c r="I32" s="11"/>
      <c r="J32" s="11"/>
      <c r="K32" s="11"/>
      <c r="L32" s="11"/>
      <c r="M32" s="11"/>
      <c r="N32" s="11"/>
      <c r="O32" s="11"/>
      <c r="P32" s="12">
        <f t="shared" si="1"/>
        <v>0</v>
      </c>
    </row>
    <row r="33" spans="1:16" x14ac:dyDescent="0.3">
      <c r="A33" s="68"/>
      <c r="B33" s="10" t="s">
        <v>121</v>
      </c>
      <c r="C33" s="11"/>
      <c r="D33" s="11"/>
      <c r="E33" s="11"/>
      <c r="F33" s="11"/>
      <c r="G33" s="11"/>
      <c r="H33" s="11"/>
      <c r="I33" s="11"/>
      <c r="J33" s="11"/>
      <c r="K33" s="11"/>
      <c r="L33" s="11"/>
      <c r="M33" s="11"/>
      <c r="N33" s="11"/>
      <c r="O33" s="11"/>
      <c r="P33" s="12">
        <f t="shared" si="1"/>
        <v>0</v>
      </c>
    </row>
    <row r="34" spans="1:16" x14ac:dyDescent="0.3">
      <c r="A34" s="68"/>
      <c r="B34" s="10" t="s">
        <v>122</v>
      </c>
      <c r="C34" s="11"/>
      <c r="D34" s="11"/>
      <c r="E34" s="11"/>
      <c r="F34" s="11"/>
      <c r="G34" s="11"/>
      <c r="H34" s="11"/>
      <c r="I34" s="11"/>
      <c r="J34" s="11"/>
      <c r="K34" s="11"/>
      <c r="L34" s="11"/>
      <c r="M34" s="11"/>
      <c r="N34" s="11"/>
      <c r="O34" s="11"/>
      <c r="P34" s="12">
        <f t="shared" si="1"/>
        <v>0</v>
      </c>
    </row>
    <row r="35" spans="1:16" x14ac:dyDescent="0.3">
      <c r="A35" s="68"/>
      <c r="B35" s="10" t="s">
        <v>123</v>
      </c>
      <c r="C35" s="11"/>
      <c r="D35" s="11"/>
      <c r="E35" s="11"/>
      <c r="F35" s="11"/>
      <c r="G35" s="11"/>
      <c r="H35" s="11"/>
      <c r="I35" s="11"/>
      <c r="J35" s="11"/>
      <c r="K35" s="11"/>
      <c r="L35" s="11"/>
      <c r="M35" s="11"/>
      <c r="N35" s="11"/>
      <c r="O35" s="11"/>
      <c r="P35" s="12">
        <f t="shared" si="1"/>
        <v>0</v>
      </c>
    </row>
    <row r="36" spans="1:16" ht="31.2" x14ac:dyDescent="0.3">
      <c r="A36" s="32" t="s">
        <v>125</v>
      </c>
      <c r="B36" s="10" t="s">
        <v>124</v>
      </c>
      <c r="C36" s="11"/>
      <c r="D36" s="11"/>
      <c r="E36" s="11"/>
      <c r="F36" s="11"/>
      <c r="G36" s="11"/>
      <c r="H36" s="11"/>
      <c r="I36" s="11"/>
      <c r="J36" s="11"/>
      <c r="K36" s="11"/>
      <c r="L36" s="11"/>
      <c r="M36" s="11"/>
      <c r="N36" s="11"/>
      <c r="O36" s="11"/>
      <c r="P36" s="12">
        <f t="shared" si="1"/>
        <v>0</v>
      </c>
    </row>
    <row r="37" spans="1:16" x14ac:dyDescent="0.3">
      <c r="A37" s="69" t="s">
        <v>126</v>
      </c>
      <c r="B37" s="10" t="s">
        <v>127</v>
      </c>
      <c r="C37" s="11"/>
      <c r="D37" s="11"/>
      <c r="E37" s="11"/>
      <c r="F37" s="11"/>
      <c r="G37" s="11"/>
      <c r="H37" s="11"/>
      <c r="I37" s="11"/>
      <c r="J37" s="11"/>
      <c r="K37" s="11"/>
      <c r="L37" s="11"/>
      <c r="M37" s="11"/>
      <c r="N37" s="11"/>
      <c r="O37" s="11"/>
      <c r="P37" s="12">
        <f t="shared" si="1"/>
        <v>0</v>
      </c>
    </row>
    <row r="38" spans="1:16" x14ac:dyDescent="0.3">
      <c r="A38" s="70"/>
      <c r="B38" s="10" t="s">
        <v>128</v>
      </c>
      <c r="C38" s="11"/>
      <c r="D38" s="11"/>
      <c r="E38" s="11"/>
      <c r="F38" s="11"/>
      <c r="G38" s="11"/>
      <c r="H38" s="11"/>
      <c r="I38" s="11"/>
      <c r="J38" s="11"/>
      <c r="K38" s="11"/>
      <c r="L38" s="11"/>
      <c r="M38" s="11"/>
      <c r="N38" s="11"/>
      <c r="O38" s="11"/>
      <c r="P38" s="12">
        <f t="shared" si="1"/>
        <v>0</v>
      </c>
    </row>
    <row r="39" spans="1:16" x14ac:dyDescent="0.3">
      <c r="A39" s="76"/>
      <c r="B39" s="10" t="s">
        <v>129</v>
      </c>
      <c r="C39" s="11"/>
      <c r="D39" s="11"/>
      <c r="E39" s="11"/>
      <c r="F39" s="11"/>
      <c r="G39" s="11"/>
      <c r="H39" s="11"/>
      <c r="I39" s="11"/>
      <c r="J39" s="11"/>
      <c r="K39" s="11"/>
      <c r="L39" s="11"/>
      <c r="M39" s="11"/>
      <c r="N39" s="11"/>
      <c r="O39" s="11"/>
      <c r="P39" s="12">
        <f t="shared" si="1"/>
        <v>0</v>
      </c>
    </row>
    <row r="40" spans="1:16" x14ac:dyDescent="0.3">
      <c r="A40" s="62" t="s">
        <v>11</v>
      </c>
      <c r="B40" s="63"/>
      <c r="C40" s="65">
        <f>COUNTA(C10:F39)</f>
        <v>2</v>
      </c>
      <c r="D40" s="66"/>
      <c r="E40" s="66"/>
      <c r="F40" s="67"/>
      <c r="G40" s="65">
        <f>COUNTA(G10:I39)</f>
        <v>0</v>
      </c>
      <c r="H40" s="66"/>
      <c r="I40" s="67"/>
      <c r="J40" s="65">
        <f>COUNTA(J10:L39)</f>
        <v>0</v>
      </c>
      <c r="K40" s="66"/>
      <c r="L40" s="67"/>
      <c r="M40" s="65">
        <f>COUNTA(M10:O39)</f>
        <v>0</v>
      </c>
      <c r="N40" s="66"/>
      <c r="O40" s="67"/>
      <c r="P40" s="13" t="str">
        <f>"Tổng số câu của bài thi : "&amp;SUM(P10:P39)</f>
        <v>Tổng số câu của bài thi : 2</v>
      </c>
    </row>
    <row r="41" spans="1:16" x14ac:dyDescent="0.3">
      <c r="A41" s="62" t="s">
        <v>12</v>
      </c>
      <c r="B41" s="63"/>
      <c r="C41" s="65" t="str">
        <f>C40*C7&amp;"%"</f>
        <v>20%</v>
      </c>
      <c r="D41" s="66"/>
      <c r="E41" s="66"/>
      <c r="F41" s="67"/>
      <c r="G41" s="65" t="str">
        <f>G40*C7&amp;"%"</f>
        <v>0%</v>
      </c>
      <c r="H41" s="66"/>
      <c r="I41" s="67"/>
      <c r="J41" s="65" t="str">
        <f>J40*C7&amp;"%"</f>
        <v>0%</v>
      </c>
      <c r="K41" s="66"/>
      <c r="L41" s="67"/>
      <c r="M41" s="65" t="str">
        <f>M40*C7&amp;"%"</f>
        <v>0%</v>
      </c>
      <c r="N41" s="66"/>
      <c r="O41" s="67"/>
      <c r="P41" s="13" t="str">
        <f>"Tổng tỉ lệ các mức "&amp;C7*SUM(P10:P39)&amp;"%"</f>
        <v>Tổng tỉ lệ các mức 20%</v>
      </c>
    </row>
    <row r="42" spans="1:16" x14ac:dyDescent="0.3">
      <c r="A42" s="62" t="s">
        <v>13</v>
      </c>
      <c r="B42" s="63"/>
      <c r="C42" s="65">
        <f>C40*$C$6</f>
        <v>2</v>
      </c>
      <c r="D42" s="66"/>
      <c r="E42" s="66"/>
      <c r="F42" s="67"/>
      <c r="G42" s="65">
        <f>G40*$C$6</f>
        <v>0</v>
      </c>
      <c r="H42" s="66"/>
      <c r="I42" s="67"/>
      <c r="J42" s="65">
        <f>J40*$C$6</f>
        <v>0</v>
      </c>
      <c r="K42" s="66"/>
      <c r="L42" s="67"/>
      <c r="M42" s="65">
        <f>M40*$C$6</f>
        <v>0</v>
      </c>
      <c r="N42" s="66"/>
      <c r="O42" s="67"/>
      <c r="P42" s="13" t="str">
        <f>"Điểm tối đa của bài thi : "&amp;SUM(C42+G42+J42+M42)</f>
        <v>Điểm tối đa của bài thi : 2</v>
      </c>
    </row>
  </sheetData>
  <sheetProtection password="CB67" sheet="1" objects="1" scenarios="1"/>
  <mergeCells count="32">
    <mergeCell ref="A42:B42"/>
    <mergeCell ref="C42:F42"/>
    <mergeCell ref="G42:I42"/>
    <mergeCell ref="J42:L42"/>
    <mergeCell ref="M42:O42"/>
    <mergeCell ref="M40:O40"/>
    <mergeCell ref="A41:B41"/>
    <mergeCell ref="C41:F41"/>
    <mergeCell ref="G41:I41"/>
    <mergeCell ref="J41:L41"/>
    <mergeCell ref="M41:O41"/>
    <mergeCell ref="J40:L40"/>
    <mergeCell ref="A31:A35"/>
    <mergeCell ref="A37:A39"/>
    <mergeCell ref="A40:B40"/>
    <mergeCell ref="C40:F40"/>
    <mergeCell ref="G40:I40"/>
    <mergeCell ref="A28:A30"/>
    <mergeCell ref="F1:I1"/>
    <mergeCell ref="F3:I3"/>
    <mergeCell ref="K3:O3"/>
    <mergeCell ref="A8:P8"/>
    <mergeCell ref="A9:B9"/>
    <mergeCell ref="C9:F9"/>
    <mergeCell ref="G9:I9"/>
    <mergeCell ref="J9:L9"/>
    <mergeCell ref="M9:O9"/>
    <mergeCell ref="A10:A14"/>
    <mergeCell ref="A15:A18"/>
    <mergeCell ref="A19:A21"/>
    <mergeCell ref="A22:A24"/>
    <mergeCell ref="A25:A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abSelected="1" topLeftCell="A16" zoomScale="90" zoomScaleNormal="90" workbookViewId="0">
      <selection activeCell="L19" sqref="L19"/>
    </sheetView>
  </sheetViews>
  <sheetFormatPr defaultRowHeight="15.6" x14ac:dyDescent="0.3"/>
  <cols>
    <col min="1" max="2" width="14" style="44" customWidth="1"/>
    <col min="3" max="3" width="48.109375" style="48" customWidth="1"/>
    <col min="4" max="16" width="5.77734375" style="48" customWidth="1"/>
    <col min="17" max="17" width="35.109375" style="48" customWidth="1"/>
    <col min="18" max="18" width="8.88671875" style="44"/>
    <col min="19" max="19" width="34.33203125" style="44" customWidth="1"/>
    <col min="20" max="20" width="11.88671875" style="44" customWidth="1"/>
    <col min="21" max="16384" width="8.88671875" style="44"/>
  </cols>
  <sheetData>
    <row r="1" spans="1:17" x14ac:dyDescent="0.3">
      <c r="A1" s="43" t="s">
        <v>33</v>
      </c>
      <c r="B1" s="43"/>
      <c r="C1" s="44"/>
      <c r="D1" s="43">
        <v>90</v>
      </c>
      <c r="E1" s="44" t="s">
        <v>27</v>
      </c>
      <c r="F1" s="45"/>
      <c r="G1" s="92" t="s">
        <v>42</v>
      </c>
      <c r="H1" s="92"/>
      <c r="I1" s="92"/>
      <c r="J1" s="92"/>
      <c r="K1" s="46" t="s">
        <v>39</v>
      </c>
      <c r="L1" s="46" t="s">
        <v>35</v>
      </c>
      <c r="M1" s="58" t="s">
        <v>36</v>
      </c>
      <c r="N1" s="58" t="s">
        <v>37</v>
      </c>
      <c r="O1" s="58" t="s">
        <v>38</v>
      </c>
      <c r="P1" s="58" t="s">
        <v>41</v>
      </c>
      <c r="Q1" s="47" t="s">
        <v>196</v>
      </c>
    </row>
    <row r="2" spans="1:17" x14ac:dyDescent="0.3">
      <c r="A2" s="43" t="s">
        <v>30</v>
      </c>
      <c r="B2" s="43"/>
      <c r="C2" s="44"/>
      <c r="D2" s="43">
        <v>50</v>
      </c>
      <c r="E2" s="44" t="s">
        <v>26</v>
      </c>
      <c r="F2" s="45"/>
      <c r="G2" s="57">
        <v>5</v>
      </c>
      <c r="H2" s="57">
        <v>3</v>
      </c>
      <c r="I2" s="57">
        <v>1</v>
      </c>
      <c r="J2" s="57">
        <v>1</v>
      </c>
      <c r="K2" s="46" t="s">
        <v>199</v>
      </c>
      <c r="L2" s="58">
        <f>ROUND(($D$2*G$2/10),0)</f>
        <v>25</v>
      </c>
      <c r="M2" s="58">
        <f>INT(($D$2*H$2)/10)</f>
        <v>15</v>
      </c>
      <c r="N2" s="58">
        <f>INT(($D$2*I$2)/10)</f>
        <v>5</v>
      </c>
      <c r="O2" s="58">
        <f>ROUND(($D$2*J$2/10),0)</f>
        <v>5</v>
      </c>
      <c r="P2" s="58">
        <f>SUM(L2:O2)</f>
        <v>50</v>
      </c>
      <c r="Q2" s="47" t="s">
        <v>205</v>
      </c>
    </row>
    <row r="3" spans="1:17" x14ac:dyDescent="0.3">
      <c r="A3" s="43" t="s">
        <v>34</v>
      </c>
      <c r="B3" s="43"/>
      <c r="C3" s="44"/>
      <c r="D3" s="43">
        <v>10</v>
      </c>
      <c r="E3" s="44" t="s">
        <v>28</v>
      </c>
      <c r="G3" s="93" t="s">
        <v>58</v>
      </c>
      <c r="H3" s="93"/>
      <c r="I3" s="93"/>
      <c r="J3" s="93"/>
      <c r="K3" s="45"/>
      <c r="L3" s="94" t="s">
        <v>52</v>
      </c>
      <c r="M3" s="94"/>
      <c r="N3" s="94"/>
      <c r="O3" s="94"/>
      <c r="P3" s="94"/>
    </row>
    <row r="4" spans="1:17" x14ac:dyDescent="0.3">
      <c r="A4" s="39" t="s">
        <v>25</v>
      </c>
      <c r="B4" s="39"/>
      <c r="C4" s="39"/>
      <c r="D4" s="39">
        <f>D1/D2</f>
        <v>1.8</v>
      </c>
      <c r="E4" s="39" t="s">
        <v>27</v>
      </c>
      <c r="G4" s="57">
        <v>1</v>
      </c>
      <c r="H4" s="57">
        <v>2</v>
      </c>
      <c r="I4" s="57">
        <v>3</v>
      </c>
      <c r="J4" s="57">
        <v>4</v>
      </c>
      <c r="K4" s="57"/>
      <c r="L4" s="37">
        <f>G4*L2</f>
        <v>25</v>
      </c>
      <c r="M4" s="37">
        <f t="shared" ref="M4:O4" si="0">H4*M2</f>
        <v>30</v>
      </c>
      <c r="N4" s="37">
        <f t="shared" si="0"/>
        <v>15</v>
      </c>
      <c r="O4" s="37">
        <f t="shared" si="0"/>
        <v>20</v>
      </c>
      <c r="P4" s="37">
        <f>SUM(L4+M4+N4+O4)</f>
        <v>90</v>
      </c>
    </row>
    <row r="5" spans="1:17" x14ac:dyDescent="0.3">
      <c r="A5" s="39" t="s">
        <v>24</v>
      </c>
      <c r="B5" s="39"/>
      <c r="C5" s="39"/>
      <c r="D5" s="40">
        <f>D2*D4</f>
        <v>90</v>
      </c>
      <c r="E5" s="39" t="s">
        <v>27</v>
      </c>
      <c r="G5" s="49" t="s">
        <v>197</v>
      </c>
      <c r="H5" s="38"/>
      <c r="I5" s="38"/>
      <c r="J5" s="38"/>
      <c r="K5" s="38"/>
      <c r="L5" s="38" t="s">
        <v>35</v>
      </c>
      <c r="M5" s="38" t="s">
        <v>36</v>
      </c>
      <c r="N5" s="38" t="s">
        <v>37</v>
      </c>
      <c r="O5" s="38" t="s">
        <v>38</v>
      </c>
      <c r="P5" s="38" t="s">
        <v>192</v>
      </c>
    </row>
    <row r="6" spans="1:17" x14ac:dyDescent="0.3">
      <c r="A6" s="39" t="s">
        <v>31</v>
      </c>
      <c r="B6" s="39"/>
      <c r="C6" s="39"/>
      <c r="D6" s="39">
        <f>D3/D2</f>
        <v>0.2</v>
      </c>
      <c r="E6" s="39" t="s">
        <v>28</v>
      </c>
      <c r="G6" s="49" t="s">
        <v>190</v>
      </c>
      <c r="H6" s="38"/>
      <c r="I6" s="38"/>
      <c r="J6" s="38"/>
      <c r="K6" s="38"/>
      <c r="L6" s="38">
        <f>2*L2/3</f>
        <v>16.666666666666668</v>
      </c>
      <c r="M6" s="38">
        <f>2*M2/3</f>
        <v>10</v>
      </c>
      <c r="N6" s="38">
        <f>2*N2/3</f>
        <v>3.3333333333333335</v>
      </c>
      <c r="O6" s="38">
        <f>ROUND(2*O2/3,0)</f>
        <v>3</v>
      </c>
      <c r="P6" s="38">
        <f>SUM(L6:O6)</f>
        <v>33</v>
      </c>
      <c r="Q6" s="47" t="s">
        <v>208</v>
      </c>
    </row>
    <row r="7" spans="1:17" x14ac:dyDescent="0.3">
      <c r="A7" s="39" t="s">
        <v>32</v>
      </c>
      <c r="B7" s="39"/>
      <c r="C7" s="39"/>
      <c r="D7" s="39">
        <f>100/D2</f>
        <v>2</v>
      </c>
      <c r="E7" s="39" t="s">
        <v>29</v>
      </c>
      <c r="G7" s="49" t="s">
        <v>191</v>
      </c>
      <c r="H7" s="38"/>
      <c r="I7" s="38"/>
      <c r="J7" s="38"/>
      <c r="K7" s="38"/>
      <c r="L7" s="38">
        <f>L2-L6</f>
        <v>8.3333333333333321</v>
      </c>
      <c r="M7" s="38">
        <f>M2-M6</f>
        <v>5</v>
      </c>
      <c r="N7" s="38">
        <f>N2-N6</f>
        <v>1.6666666666666665</v>
      </c>
      <c r="O7" s="38">
        <f>O2-O6</f>
        <v>2</v>
      </c>
      <c r="P7" s="38">
        <f>SUM(L7:O7)</f>
        <v>17</v>
      </c>
      <c r="Q7" s="47" t="s">
        <v>207</v>
      </c>
    </row>
    <row r="8" spans="1:17" ht="31.95" customHeight="1" x14ac:dyDescent="0.3">
      <c r="A8" s="95" t="s">
        <v>209</v>
      </c>
      <c r="B8" s="95"/>
      <c r="C8" s="95"/>
      <c r="D8" s="95"/>
      <c r="E8" s="95"/>
      <c r="F8" s="95"/>
      <c r="G8" s="95"/>
      <c r="H8" s="95"/>
      <c r="I8" s="95"/>
      <c r="J8" s="95"/>
      <c r="K8" s="95"/>
      <c r="L8" s="95"/>
      <c r="M8" s="95"/>
      <c r="N8" s="95"/>
      <c r="O8" s="95"/>
      <c r="P8" s="95"/>
      <c r="Q8" s="95"/>
    </row>
    <row r="9" spans="1:17" x14ac:dyDescent="0.3">
      <c r="A9" s="96" t="s">
        <v>0</v>
      </c>
      <c r="B9" s="96"/>
      <c r="C9" s="96"/>
      <c r="D9" s="96" t="s">
        <v>14</v>
      </c>
      <c r="E9" s="96"/>
      <c r="F9" s="96"/>
      <c r="G9" s="96"/>
      <c r="H9" s="96" t="s">
        <v>15</v>
      </c>
      <c r="I9" s="96"/>
      <c r="J9" s="96"/>
      <c r="K9" s="96" t="s">
        <v>16</v>
      </c>
      <c r="L9" s="96"/>
      <c r="M9" s="96"/>
      <c r="N9" s="96" t="s">
        <v>17</v>
      </c>
      <c r="O9" s="96"/>
      <c r="P9" s="96"/>
      <c r="Q9" s="58" t="s">
        <v>18</v>
      </c>
    </row>
    <row r="10" spans="1:17" ht="15.6" customHeight="1" x14ac:dyDescent="0.3">
      <c r="A10" s="82" t="s">
        <v>72</v>
      </c>
      <c r="B10" s="82" t="s">
        <v>181</v>
      </c>
      <c r="C10" s="50" t="s">
        <v>187</v>
      </c>
      <c r="D10" s="51"/>
      <c r="E10" s="51" t="s">
        <v>210</v>
      </c>
      <c r="F10" s="51"/>
      <c r="G10" s="51"/>
      <c r="H10" s="51"/>
      <c r="I10" s="51"/>
      <c r="J10" s="51"/>
      <c r="K10" s="51"/>
      <c r="L10" s="51"/>
      <c r="M10" s="51"/>
      <c r="N10" s="51"/>
      <c r="O10" s="51"/>
      <c r="P10" s="51"/>
      <c r="Q10" s="41">
        <f>COUNTA(D10:P10)</f>
        <v>1</v>
      </c>
    </row>
    <row r="11" spans="1:17" x14ac:dyDescent="0.3">
      <c r="A11" s="83"/>
      <c r="B11" s="83"/>
      <c r="C11" s="50" t="s">
        <v>200</v>
      </c>
      <c r="D11" s="51" t="s">
        <v>210</v>
      </c>
      <c r="E11" s="51"/>
      <c r="F11" s="51" t="s">
        <v>210</v>
      </c>
      <c r="G11" s="51"/>
      <c r="H11" s="51"/>
      <c r="I11" s="51"/>
      <c r="J11" s="51"/>
      <c r="K11" s="51"/>
      <c r="L11" s="51"/>
      <c r="M11" s="51"/>
      <c r="N11" s="51"/>
      <c r="O11" s="51"/>
      <c r="P11" s="51"/>
      <c r="Q11" s="41">
        <f>COUNTA(D11:P11)</f>
        <v>2</v>
      </c>
    </row>
    <row r="12" spans="1:17" x14ac:dyDescent="0.3">
      <c r="A12" s="83"/>
      <c r="B12" s="84"/>
      <c r="C12" s="50" t="s">
        <v>188</v>
      </c>
      <c r="D12" s="51"/>
      <c r="E12" s="51"/>
      <c r="F12" s="51"/>
      <c r="G12" s="51"/>
      <c r="H12" s="51" t="s">
        <v>210</v>
      </c>
      <c r="I12" s="51" t="s">
        <v>210</v>
      </c>
      <c r="J12" s="51"/>
      <c r="K12" s="51"/>
      <c r="L12" s="51"/>
      <c r="M12" s="51"/>
      <c r="N12" s="51"/>
      <c r="O12" s="51"/>
      <c r="P12" s="51"/>
      <c r="Q12" s="41">
        <f>COUNTA(D12:P12)</f>
        <v>2</v>
      </c>
    </row>
    <row r="13" spans="1:17" x14ac:dyDescent="0.3">
      <c r="A13" s="83"/>
      <c r="B13" s="82" t="s">
        <v>182</v>
      </c>
      <c r="C13" s="50" t="s">
        <v>187</v>
      </c>
      <c r="D13" s="51" t="s">
        <v>210</v>
      </c>
      <c r="E13" s="51"/>
      <c r="F13" s="51"/>
      <c r="G13" s="51"/>
      <c r="H13" s="51"/>
      <c r="I13" s="51"/>
      <c r="J13" s="51"/>
      <c r="K13" s="51"/>
      <c r="L13" s="51"/>
      <c r="M13" s="51"/>
      <c r="N13" s="51"/>
      <c r="O13" s="51"/>
      <c r="P13" s="51"/>
      <c r="Q13" s="41">
        <f>COUNTA(D13:P13)</f>
        <v>1</v>
      </c>
    </row>
    <row r="14" spans="1:17" x14ac:dyDescent="0.3">
      <c r="A14" s="83"/>
      <c r="B14" s="83"/>
      <c r="C14" s="50" t="s">
        <v>201</v>
      </c>
      <c r="D14" s="51"/>
      <c r="E14" s="51" t="s">
        <v>210</v>
      </c>
      <c r="F14" s="51"/>
      <c r="G14" s="51"/>
      <c r="H14" s="51"/>
      <c r="I14" s="51"/>
      <c r="J14" s="51"/>
      <c r="K14" s="51"/>
      <c r="L14" s="51"/>
      <c r="M14" s="51"/>
      <c r="N14" s="51"/>
      <c r="O14" s="51"/>
      <c r="P14" s="51"/>
      <c r="Q14" s="41">
        <f>COUNTA(D14:P14)</f>
        <v>1</v>
      </c>
    </row>
    <row r="15" spans="1:17" x14ac:dyDescent="0.3">
      <c r="A15" s="83"/>
      <c r="B15" s="84"/>
      <c r="C15" s="50" t="s">
        <v>189</v>
      </c>
      <c r="D15" s="51"/>
      <c r="E15" s="51"/>
      <c r="F15" s="51" t="s">
        <v>210</v>
      </c>
      <c r="G15" s="51"/>
      <c r="H15" s="51" t="s">
        <v>210</v>
      </c>
      <c r="I15" s="51" t="s">
        <v>210</v>
      </c>
      <c r="J15" s="51"/>
      <c r="K15" s="51" t="s">
        <v>210</v>
      </c>
      <c r="L15" s="51"/>
      <c r="M15" s="51"/>
      <c r="N15" s="51" t="s">
        <v>210</v>
      </c>
      <c r="O15" s="51"/>
      <c r="P15" s="51"/>
      <c r="Q15" s="41">
        <f t="shared" ref="Q15:Q34" si="1">COUNTA(D15:P15)</f>
        <v>5</v>
      </c>
    </row>
    <row r="16" spans="1:17" x14ac:dyDescent="0.3">
      <c r="A16" s="83"/>
      <c r="B16" s="82" t="s">
        <v>193</v>
      </c>
      <c r="C16" s="50" t="s">
        <v>194</v>
      </c>
      <c r="D16" s="51" t="s">
        <v>210</v>
      </c>
      <c r="E16" s="51" t="s">
        <v>210</v>
      </c>
      <c r="F16" s="51"/>
      <c r="G16" s="51"/>
      <c r="H16" s="51" t="s">
        <v>210</v>
      </c>
      <c r="I16" s="51"/>
      <c r="J16" s="51"/>
      <c r="K16" s="51"/>
      <c r="L16" s="51"/>
      <c r="M16" s="51"/>
      <c r="N16" s="51" t="s">
        <v>210</v>
      </c>
      <c r="O16" s="51"/>
      <c r="P16" s="51"/>
      <c r="Q16" s="41">
        <f t="shared" si="1"/>
        <v>4</v>
      </c>
    </row>
    <row r="17" spans="1:17" x14ac:dyDescent="0.3">
      <c r="A17" s="83"/>
      <c r="B17" s="83"/>
      <c r="C17" s="50" t="s">
        <v>195</v>
      </c>
      <c r="D17" s="51" t="s">
        <v>210</v>
      </c>
      <c r="E17" s="51" t="s">
        <v>210</v>
      </c>
      <c r="F17" s="51"/>
      <c r="G17" s="51"/>
      <c r="H17" s="51" t="s">
        <v>210</v>
      </c>
      <c r="I17" s="51"/>
      <c r="J17" s="51"/>
      <c r="K17" s="51"/>
      <c r="L17" s="51"/>
      <c r="M17" s="51"/>
      <c r="N17" s="51"/>
      <c r="O17" s="51"/>
      <c r="P17" s="51"/>
      <c r="Q17" s="41">
        <f t="shared" si="1"/>
        <v>3</v>
      </c>
    </row>
    <row r="18" spans="1:17" x14ac:dyDescent="0.3">
      <c r="A18" s="84"/>
      <c r="B18" s="84"/>
      <c r="C18" s="50" t="s">
        <v>202</v>
      </c>
      <c r="D18" s="51"/>
      <c r="E18" s="51"/>
      <c r="F18" s="51"/>
      <c r="G18" s="51"/>
      <c r="H18" s="51"/>
      <c r="I18" s="51"/>
      <c r="J18" s="51"/>
      <c r="K18" s="51"/>
      <c r="L18" s="51"/>
      <c r="M18" s="51"/>
      <c r="N18" s="51"/>
      <c r="O18" s="51"/>
      <c r="P18" s="51"/>
      <c r="Q18" s="41">
        <f t="shared" si="1"/>
        <v>0</v>
      </c>
    </row>
    <row r="19" spans="1:17" x14ac:dyDescent="0.3">
      <c r="A19" s="85" t="s">
        <v>77</v>
      </c>
      <c r="B19" s="85" t="s">
        <v>183</v>
      </c>
      <c r="C19" s="50" t="s">
        <v>78</v>
      </c>
      <c r="D19" s="51" t="s">
        <v>210</v>
      </c>
      <c r="E19" s="51" t="s">
        <v>210</v>
      </c>
      <c r="F19" s="51"/>
      <c r="G19" s="51"/>
      <c r="H19" s="51"/>
      <c r="I19" s="51"/>
      <c r="J19" s="51"/>
      <c r="K19" s="51"/>
      <c r="L19" s="51"/>
      <c r="M19" s="51"/>
      <c r="N19" s="51"/>
      <c r="O19" s="51"/>
      <c r="P19" s="51"/>
      <c r="Q19" s="41">
        <f t="shared" si="1"/>
        <v>2</v>
      </c>
    </row>
    <row r="20" spans="1:17" x14ac:dyDescent="0.3">
      <c r="A20" s="85"/>
      <c r="B20" s="85"/>
      <c r="C20" s="50" t="s">
        <v>82</v>
      </c>
      <c r="D20" s="51"/>
      <c r="E20" s="51"/>
      <c r="F20" s="51"/>
      <c r="G20" s="51"/>
      <c r="H20" s="51" t="s">
        <v>210</v>
      </c>
      <c r="I20" s="51"/>
      <c r="J20" s="51"/>
      <c r="K20" s="51"/>
      <c r="L20" s="51"/>
      <c r="M20" s="51"/>
      <c r="N20" s="51"/>
      <c r="O20" s="51"/>
      <c r="P20" s="51"/>
      <c r="Q20" s="41">
        <f t="shared" si="1"/>
        <v>1</v>
      </c>
    </row>
    <row r="21" spans="1:17" ht="15.6" customHeight="1" x14ac:dyDescent="0.3">
      <c r="A21" s="85"/>
      <c r="B21" s="85"/>
      <c r="C21" s="50" t="s">
        <v>79</v>
      </c>
      <c r="D21" s="51"/>
      <c r="E21" s="51"/>
      <c r="F21" s="51"/>
      <c r="G21" s="51"/>
      <c r="H21" s="51"/>
      <c r="I21" s="51"/>
      <c r="J21" s="51"/>
      <c r="K21" s="51"/>
      <c r="L21" s="51"/>
      <c r="M21" s="51"/>
      <c r="N21" s="51"/>
      <c r="O21" s="51"/>
      <c r="P21" s="51"/>
      <c r="Q21" s="41">
        <f t="shared" si="1"/>
        <v>0</v>
      </c>
    </row>
    <row r="22" spans="1:17" x14ac:dyDescent="0.3">
      <c r="A22" s="85"/>
      <c r="B22" s="85"/>
      <c r="C22" s="50" t="s">
        <v>80</v>
      </c>
      <c r="D22" s="51" t="s">
        <v>210</v>
      </c>
      <c r="E22" s="51" t="s">
        <v>210</v>
      </c>
      <c r="F22" s="51"/>
      <c r="G22" s="51"/>
      <c r="H22" s="51"/>
      <c r="I22" s="51"/>
      <c r="J22" s="51"/>
      <c r="K22" s="51"/>
      <c r="L22" s="51"/>
      <c r="M22" s="51"/>
      <c r="N22" s="51"/>
      <c r="O22" s="51"/>
      <c r="P22" s="51"/>
      <c r="Q22" s="41">
        <f t="shared" si="1"/>
        <v>2</v>
      </c>
    </row>
    <row r="23" spans="1:17" x14ac:dyDescent="0.3">
      <c r="A23" s="85"/>
      <c r="B23" s="82" t="s">
        <v>184</v>
      </c>
      <c r="C23" s="50" t="s">
        <v>81</v>
      </c>
      <c r="D23" s="51" t="s">
        <v>210</v>
      </c>
      <c r="E23" s="51"/>
      <c r="F23" s="51"/>
      <c r="G23" s="51"/>
      <c r="H23" s="51"/>
      <c r="I23" s="51"/>
      <c r="J23" s="51"/>
      <c r="K23" s="51"/>
      <c r="L23" s="51"/>
      <c r="M23" s="51"/>
      <c r="N23" s="51"/>
      <c r="O23" s="51"/>
      <c r="P23" s="51"/>
      <c r="Q23" s="41">
        <f t="shared" si="1"/>
        <v>1</v>
      </c>
    </row>
    <row r="24" spans="1:17" x14ac:dyDescent="0.3">
      <c r="A24" s="85"/>
      <c r="B24" s="83"/>
      <c r="C24" s="50" t="s">
        <v>83</v>
      </c>
      <c r="D24" s="51" t="s">
        <v>210</v>
      </c>
      <c r="E24" s="51"/>
      <c r="F24" s="51"/>
      <c r="G24" s="51"/>
      <c r="H24" s="51" t="s">
        <v>210</v>
      </c>
      <c r="I24" s="51"/>
      <c r="J24" s="51"/>
      <c r="K24" s="51"/>
      <c r="L24" s="51"/>
      <c r="M24" s="51"/>
      <c r="N24" s="51"/>
      <c r="O24" s="51"/>
      <c r="P24" s="51"/>
      <c r="Q24" s="41">
        <f t="shared" si="1"/>
        <v>2</v>
      </c>
    </row>
    <row r="25" spans="1:17" x14ac:dyDescent="0.3">
      <c r="A25" s="85"/>
      <c r="B25" s="83"/>
      <c r="C25" s="50" t="s">
        <v>84</v>
      </c>
      <c r="D25" s="51"/>
      <c r="E25" s="51"/>
      <c r="F25" s="51"/>
      <c r="G25" s="51"/>
      <c r="H25" s="51"/>
      <c r="I25" s="51"/>
      <c r="J25" s="51"/>
      <c r="K25" s="51"/>
      <c r="L25" s="51"/>
      <c r="M25" s="51"/>
      <c r="N25" s="51"/>
      <c r="O25" s="51"/>
      <c r="P25" s="51"/>
      <c r="Q25" s="41">
        <f t="shared" si="1"/>
        <v>0</v>
      </c>
    </row>
    <row r="26" spans="1:17" x14ac:dyDescent="0.3">
      <c r="A26" s="85"/>
      <c r="B26" s="84"/>
      <c r="C26" s="50" t="s">
        <v>85</v>
      </c>
      <c r="D26" s="51"/>
      <c r="E26" s="51"/>
      <c r="F26" s="51"/>
      <c r="G26" s="51"/>
      <c r="H26" s="51" t="s">
        <v>210</v>
      </c>
      <c r="I26" s="51"/>
      <c r="J26" s="51"/>
      <c r="K26" s="51"/>
      <c r="L26" s="51"/>
      <c r="M26" s="51"/>
      <c r="N26" s="51"/>
      <c r="O26" s="51"/>
      <c r="P26" s="51"/>
      <c r="Q26" s="41">
        <f t="shared" si="1"/>
        <v>1</v>
      </c>
    </row>
    <row r="27" spans="1:17" x14ac:dyDescent="0.3">
      <c r="A27" s="85"/>
      <c r="B27" s="82" t="s">
        <v>185</v>
      </c>
      <c r="C27" s="50" t="s">
        <v>180</v>
      </c>
      <c r="D27" s="51" t="s">
        <v>210</v>
      </c>
      <c r="E27" s="51" t="s">
        <v>210</v>
      </c>
      <c r="F27" s="51"/>
      <c r="G27" s="51"/>
      <c r="H27" s="51"/>
      <c r="I27" s="51"/>
      <c r="J27" s="51"/>
      <c r="K27" s="51"/>
      <c r="L27" s="51"/>
      <c r="M27" s="51"/>
      <c r="N27" s="51"/>
      <c r="O27" s="51"/>
      <c r="P27" s="51"/>
      <c r="Q27" s="41">
        <f t="shared" si="1"/>
        <v>2</v>
      </c>
    </row>
    <row r="28" spans="1:17" x14ac:dyDescent="0.3">
      <c r="A28" s="85"/>
      <c r="B28" s="83"/>
      <c r="C28" s="50" t="s">
        <v>203</v>
      </c>
      <c r="D28" s="51"/>
      <c r="E28" s="51"/>
      <c r="F28" s="51"/>
      <c r="G28" s="51"/>
      <c r="H28" s="51" t="s">
        <v>210</v>
      </c>
      <c r="I28" s="51"/>
      <c r="J28" s="51"/>
      <c r="K28" s="51" t="s">
        <v>210</v>
      </c>
      <c r="L28" s="51"/>
      <c r="M28" s="51"/>
      <c r="N28" s="51" t="s">
        <v>210</v>
      </c>
      <c r="O28" s="51"/>
      <c r="P28" s="51"/>
      <c r="Q28" s="41">
        <f t="shared" si="1"/>
        <v>3</v>
      </c>
    </row>
    <row r="29" spans="1:17" x14ac:dyDescent="0.3">
      <c r="A29" s="85"/>
      <c r="B29" s="83"/>
      <c r="C29" s="50" t="s">
        <v>88</v>
      </c>
      <c r="D29" s="51"/>
      <c r="E29" s="51"/>
      <c r="F29" s="51"/>
      <c r="G29" s="51"/>
      <c r="H29" s="51" t="s">
        <v>210</v>
      </c>
      <c r="I29" s="51"/>
      <c r="J29" s="51"/>
      <c r="K29" s="51" t="s">
        <v>210</v>
      </c>
      <c r="L29" s="51"/>
      <c r="M29" s="51"/>
      <c r="N29" s="51"/>
      <c r="O29" s="51"/>
      <c r="P29" s="51"/>
      <c r="Q29" s="41">
        <f t="shared" si="1"/>
        <v>2</v>
      </c>
    </row>
    <row r="30" spans="1:17" x14ac:dyDescent="0.3">
      <c r="A30" s="85"/>
      <c r="B30" s="84"/>
      <c r="C30" s="50" t="s">
        <v>89</v>
      </c>
      <c r="D30" s="51"/>
      <c r="E30" s="51"/>
      <c r="F30" s="51"/>
      <c r="G30" s="51"/>
      <c r="H30" s="51"/>
      <c r="I30" s="51"/>
      <c r="J30" s="51"/>
      <c r="K30" s="51"/>
      <c r="L30" s="51"/>
      <c r="M30" s="51"/>
      <c r="N30" s="51" t="s">
        <v>210</v>
      </c>
      <c r="O30" s="51"/>
      <c r="P30" s="51"/>
      <c r="Q30" s="41">
        <f t="shared" si="1"/>
        <v>1</v>
      </c>
    </row>
    <row r="31" spans="1:17" ht="31.2" x14ac:dyDescent="0.3">
      <c r="A31" s="85" t="s">
        <v>186</v>
      </c>
      <c r="B31" s="89" t="s">
        <v>179</v>
      </c>
      <c r="C31" s="52" t="s">
        <v>206</v>
      </c>
      <c r="D31" s="51" t="s">
        <v>210</v>
      </c>
      <c r="E31" s="51" t="s">
        <v>210</v>
      </c>
      <c r="F31" s="51" t="s">
        <v>210</v>
      </c>
      <c r="G31" s="51" t="s">
        <v>210</v>
      </c>
      <c r="H31" s="51" t="s">
        <v>210</v>
      </c>
      <c r="I31" s="51"/>
      <c r="J31" s="51"/>
      <c r="K31" s="51"/>
      <c r="L31" s="51"/>
      <c r="M31" s="51"/>
      <c r="N31" s="51"/>
      <c r="O31" s="51"/>
      <c r="P31" s="51"/>
      <c r="Q31" s="41">
        <f t="shared" si="1"/>
        <v>5</v>
      </c>
    </row>
    <row r="32" spans="1:17" x14ac:dyDescent="0.3">
      <c r="A32" s="85"/>
      <c r="B32" s="90"/>
      <c r="C32" s="50" t="s">
        <v>92</v>
      </c>
      <c r="D32" s="51" t="s">
        <v>210</v>
      </c>
      <c r="E32" s="51" t="s">
        <v>210</v>
      </c>
      <c r="F32" s="51"/>
      <c r="G32" s="51"/>
      <c r="H32" s="51" t="s">
        <v>210</v>
      </c>
      <c r="I32" s="51"/>
      <c r="J32" s="51"/>
      <c r="K32" s="51"/>
      <c r="L32" s="51"/>
      <c r="M32" s="51"/>
      <c r="N32" s="51"/>
      <c r="O32" s="51"/>
      <c r="P32" s="51"/>
      <c r="Q32" s="41">
        <f t="shared" si="1"/>
        <v>3</v>
      </c>
    </row>
    <row r="33" spans="1:17" ht="15.6" customHeight="1" x14ac:dyDescent="0.3">
      <c r="A33" s="85"/>
      <c r="B33" s="90"/>
      <c r="C33" s="50" t="s">
        <v>93</v>
      </c>
      <c r="D33" s="51"/>
      <c r="E33" s="51" t="s">
        <v>210</v>
      </c>
      <c r="F33" s="51"/>
      <c r="G33" s="51"/>
      <c r="H33" s="51"/>
      <c r="I33" s="51"/>
      <c r="J33" s="51"/>
      <c r="K33" s="51" t="s">
        <v>210</v>
      </c>
      <c r="L33" s="51"/>
      <c r="M33" s="51"/>
      <c r="N33" s="51" t="s">
        <v>210</v>
      </c>
      <c r="O33" s="51"/>
      <c r="P33" s="51"/>
      <c r="Q33" s="41">
        <f t="shared" si="1"/>
        <v>3</v>
      </c>
    </row>
    <row r="34" spans="1:17" x14ac:dyDescent="0.3">
      <c r="A34" s="85"/>
      <c r="B34" s="91"/>
      <c r="C34" s="50" t="s">
        <v>204</v>
      </c>
      <c r="D34" s="51"/>
      <c r="E34" s="51"/>
      <c r="F34" s="51"/>
      <c r="G34" s="51"/>
      <c r="H34" s="51" t="s">
        <v>210</v>
      </c>
      <c r="I34" s="51" t="s">
        <v>210</v>
      </c>
      <c r="J34" s="51"/>
      <c r="K34" s="51" t="s">
        <v>210</v>
      </c>
      <c r="L34" s="51"/>
      <c r="M34" s="51"/>
      <c r="N34" s="51"/>
      <c r="O34" s="51"/>
      <c r="P34" s="51"/>
      <c r="Q34" s="41">
        <f t="shared" si="1"/>
        <v>3</v>
      </c>
    </row>
    <row r="35" spans="1:17" x14ac:dyDescent="0.3">
      <c r="A35" s="86" t="s">
        <v>11</v>
      </c>
      <c r="B35" s="87"/>
      <c r="C35" s="88"/>
      <c r="D35" s="79">
        <f>COUNTA(D10:G34)</f>
        <v>25</v>
      </c>
      <c r="E35" s="80"/>
      <c r="F35" s="80"/>
      <c r="G35" s="81"/>
      <c r="H35" s="79">
        <f>COUNTA(H10:J34)</f>
        <v>15</v>
      </c>
      <c r="I35" s="80"/>
      <c r="J35" s="81"/>
      <c r="K35" s="79">
        <f>COUNTA(K10:M34)</f>
        <v>5</v>
      </c>
      <c r="L35" s="80"/>
      <c r="M35" s="81"/>
      <c r="N35" s="79">
        <f>COUNTA(N10:P34)</f>
        <v>5</v>
      </c>
      <c r="O35" s="80"/>
      <c r="P35" s="81"/>
      <c r="Q35" s="42" t="str">
        <f>"Tổng số câu của bài thi : "&amp;SUM(Q10:Q34)</f>
        <v>Tổng số câu của bài thi : 50</v>
      </c>
    </row>
    <row r="36" spans="1:17" x14ac:dyDescent="0.3">
      <c r="A36" s="86" t="s">
        <v>12</v>
      </c>
      <c r="B36" s="87"/>
      <c r="C36" s="88"/>
      <c r="D36" s="79" t="str">
        <f>ROUND(D35*D7,1)&amp;" %"</f>
        <v>50 %</v>
      </c>
      <c r="E36" s="80"/>
      <c r="F36" s="80"/>
      <c r="G36" s="81"/>
      <c r="H36" s="79" t="str">
        <f>ROUND(H35*D7,1)&amp;" %"</f>
        <v>30 %</v>
      </c>
      <c r="I36" s="80"/>
      <c r="J36" s="81"/>
      <c r="K36" s="79" t="str">
        <f>ROUND(K35*D7,1)&amp;" %"</f>
        <v>10 %</v>
      </c>
      <c r="L36" s="80"/>
      <c r="M36" s="81"/>
      <c r="N36" s="79" t="str">
        <f>ROUND(N35*D7,1)&amp;" %"</f>
        <v>10 %</v>
      </c>
      <c r="O36" s="80"/>
      <c r="P36" s="81"/>
      <c r="Q36" s="42" t="str">
        <f>"Tổng tỉ lệ các mức "&amp;ROUND(D7*SUM(Q10:Q34),1)&amp;"%"</f>
        <v>Tổng tỉ lệ các mức 100%</v>
      </c>
    </row>
    <row r="37" spans="1:17" x14ac:dyDescent="0.3">
      <c r="A37" s="53" t="s">
        <v>13</v>
      </c>
      <c r="B37" s="54"/>
      <c r="C37" s="55"/>
      <c r="D37" s="79">
        <f>D35*$D$6</f>
        <v>5</v>
      </c>
      <c r="E37" s="80"/>
      <c r="F37" s="80"/>
      <c r="G37" s="81"/>
      <c r="H37" s="79">
        <f>H35*$D$6</f>
        <v>3</v>
      </c>
      <c r="I37" s="80"/>
      <c r="J37" s="81"/>
      <c r="K37" s="79">
        <f>K35*$D$6</f>
        <v>1</v>
      </c>
      <c r="L37" s="80"/>
      <c r="M37" s="81"/>
      <c r="N37" s="79">
        <f>N35*$D$6</f>
        <v>1</v>
      </c>
      <c r="O37" s="80"/>
      <c r="P37" s="81"/>
      <c r="Q37" s="42" t="str">
        <f>"Điểm tối đa của bài thi : "&amp;SUM(D37+H37+K37+N37)</f>
        <v>Điểm tối đa của bài thi : 10</v>
      </c>
    </row>
    <row r="38" spans="1:17" x14ac:dyDescent="0.3">
      <c r="A38" s="56"/>
    </row>
    <row r="39" spans="1:17" x14ac:dyDescent="0.3">
      <c r="A39" s="56"/>
    </row>
    <row r="52" spans="3:17" x14ac:dyDescent="0.3">
      <c r="C52" s="44"/>
      <c r="D52" s="44"/>
      <c r="E52" s="44"/>
      <c r="F52" s="44"/>
      <c r="G52" s="44"/>
      <c r="H52" s="44"/>
      <c r="I52" s="44"/>
      <c r="J52" s="44"/>
      <c r="K52" s="44"/>
      <c r="L52" s="44"/>
      <c r="M52" s="44"/>
      <c r="N52" s="44"/>
      <c r="O52" s="44"/>
      <c r="P52" s="44"/>
      <c r="Q52" s="44"/>
    </row>
    <row r="53" spans="3:17" x14ac:dyDescent="0.3">
      <c r="C53" s="44"/>
      <c r="D53" s="44"/>
      <c r="E53" s="44"/>
      <c r="F53" s="44"/>
      <c r="G53" s="44"/>
      <c r="H53" s="44"/>
      <c r="I53" s="44"/>
      <c r="J53" s="44"/>
      <c r="K53" s="44"/>
      <c r="L53" s="44"/>
      <c r="M53" s="44"/>
      <c r="N53" s="44"/>
      <c r="O53" s="44"/>
      <c r="P53" s="44"/>
      <c r="Q53" s="44"/>
    </row>
    <row r="54" spans="3:17" x14ac:dyDescent="0.3">
      <c r="C54" s="44"/>
      <c r="D54" s="44"/>
      <c r="E54" s="44"/>
      <c r="F54" s="44"/>
      <c r="G54" s="44"/>
      <c r="H54" s="44"/>
      <c r="I54" s="44"/>
      <c r="J54" s="44"/>
      <c r="K54" s="44"/>
      <c r="L54" s="44"/>
      <c r="M54" s="44"/>
      <c r="N54" s="44"/>
      <c r="O54" s="44"/>
      <c r="P54" s="44"/>
      <c r="Q54" s="44"/>
    </row>
    <row r="55" spans="3:17" x14ac:dyDescent="0.3">
      <c r="C55" s="44"/>
      <c r="D55" s="44"/>
      <c r="E55" s="44"/>
      <c r="F55" s="44"/>
      <c r="G55" s="44"/>
      <c r="H55" s="44"/>
      <c r="I55" s="44"/>
      <c r="J55" s="44"/>
      <c r="K55" s="44"/>
      <c r="L55" s="44"/>
      <c r="M55" s="44"/>
      <c r="N55" s="44"/>
      <c r="O55" s="44"/>
      <c r="P55" s="44"/>
      <c r="Q55" s="44"/>
    </row>
    <row r="56" spans="3:17" x14ac:dyDescent="0.3">
      <c r="C56" s="44"/>
      <c r="D56" s="44"/>
      <c r="E56" s="44"/>
      <c r="F56" s="44"/>
      <c r="G56" s="44"/>
      <c r="H56" s="44"/>
      <c r="I56" s="44"/>
      <c r="J56" s="44"/>
      <c r="K56" s="44"/>
      <c r="L56" s="44"/>
      <c r="M56" s="44"/>
      <c r="N56" s="44"/>
      <c r="O56" s="44"/>
      <c r="P56" s="44"/>
      <c r="Q56" s="44"/>
    </row>
    <row r="57" spans="3:17" x14ac:dyDescent="0.3">
      <c r="C57" s="44"/>
      <c r="D57" s="44"/>
      <c r="E57" s="44"/>
      <c r="F57" s="44"/>
      <c r="G57" s="44"/>
      <c r="H57" s="44"/>
      <c r="I57" s="44"/>
      <c r="J57" s="44"/>
      <c r="K57" s="44"/>
      <c r="L57" s="44"/>
      <c r="M57" s="44"/>
      <c r="N57" s="44"/>
      <c r="O57" s="44"/>
      <c r="P57" s="44"/>
      <c r="Q57" s="44"/>
    </row>
    <row r="58" spans="3:17" x14ac:dyDescent="0.3">
      <c r="C58" s="44"/>
      <c r="D58" s="44"/>
      <c r="E58" s="44"/>
      <c r="F58" s="44"/>
      <c r="G58" s="44"/>
      <c r="H58" s="44"/>
      <c r="I58" s="44"/>
      <c r="J58" s="44"/>
      <c r="K58" s="44"/>
      <c r="L58" s="44"/>
      <c r="M58" s="44"/>
      <c r="N58" s="44"/>
      <c r="O58" s="44"/>
      <c r="P58" s="44"/>
      <c r="Q58" s="44"/>
    </row>
    <row r="59" spans="3:17" x14ac:dyDescent="0.3">
      <c r="C59" s="44"/>
      <c r="D59" s="44"/>
      <c r="E59" s="44"/>
      <c r="F59" s="44"/>
      <c r="G59" s="44"/>
      <c r="H59" s="44"/>
      <c r="I59" s="44"/>
      <c r="J59" s="44"/>
      <c r="K59" s="44"/>
      <c r="L59" s="44"/>
      <c r="M59" s="44"/>
      <c r="N59" s="44"/>
      <c r="O59" s="44"/>
      <c r="P59" s="44"/>
      <c r="Q59" s="44"/>
    </row>
    <row r="60" spans="3:17" x14ac:dyDescent="0.3">
      <c r="C60" s="44"/>
      <c r="D60" s="44"/>
      <c r="E60" s="44"/>
      <c r="F60" s="44"/>
      <c r="G60" s="44"/>
      <c r="H60" s="44"/>
      <c r="I60" s="44"/>
      <c r="J60" s="44"/>
      <c r="K60" s="44"/>
      <c r="L60" s="44"/>
      <c r="M60" s="44"/>
      <c r="N60" s="44"/>
      <c r="O60" s="44"/>
      <c r="P60" s="44"/>
      <c r="Q60" s="44"/>
    </row>
  </sheetData>
  <sheetProtection password="CF85" sheet="1" objects="1" scenarios="1"/>
  <mergeCells count="33">
    <mergeCell ref="G1:J1"/>
    <mergeCell ref="G3:J3"/>
    <mergeCell ref="L3:P3"/>
    <mergeCell ref="A8:Q8"/>
    <mergeCell ref="A9:C9"/>
    <mergeCell ref="D9:G9"/>
    <mergeCell ref="H9:J9"/>
    <mergeCell ref="K9:M9"/>
    <mergeCell ref="N9:P9"/>
    <mergeCell ref="D35:G35"/>
    <mergeCell ref="B10:B12"/>
    <mergeCell ref="B13:B15"/>
    <mergeCell ref="B19:B22"/>
    <mergeCell ref="B23:B26"/>
    <mergeCell ref="B27:B30"/>
    <mergeCell ref="B31:B34"/>
    <mergeCell ref="B16:B18"/>
    <mergeCell ref="D37:G37"/>
    <mergeCell ref="H37:J37"/>
    <mergeCell ref="K37:M37"/>
    <mergeCell ref="N37:P37"/>
    <mergeCell ref="A10:A18"/>
    <mergeCell ref="A19:A30"/>
    <mergeCell ref="A31:A34"/>
    <mergeCell ref="A35:C35"/>
    <mergeCell ref="A36:C36"/>
    <mergeCell ref="K35:M35"/>
    <mergeCell ref="N35:P35"/>
    <mergeCell ref="D36:G36"/>
    <mergeCell ref="H36:J36"/>
    <mergeCell ref="K36:M36"/>
    <mergeCell ref="N36:P36"/>
    <mergeCell ref="H35:J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10</vt:i4>
      </vt:variant>
    </vt:vector>
  </HeadingPairs>
  <TitlesOfParts>
    <vt:vector size="10" baseType="lpstr">
      <vt:lpstr>MATRAN DE-Tu Sang Tao</vt:lpstr>
      <vt:lpstr>LƯU Ý</vt:lpstr>
      <vt:lpstr>10-Thi HK1</vt:lpstr>
      <vt:lpstr>12-KTGHK1</vt:lpstr>
      <vt:lpstr>11- Thi HK1</vt:lpstr>
      <vt:lpstr>12- Thi HK 1</vt:lpstr>
      <vt:lpstr>12- Thi HK 2</vt:lpstr>
      <vt:lpstr>11 - Thi HK2</vt:lpstr>
      <vt:lpstr>10 - Thi HK2</vt:lpstr>
      <vt:lpstr>12 - TN - KTCuối HK2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dcterms:created xsi:type="dcterms:W3CDTF">2020-09-22T09:22:04Z</dcterms:created>
  <dcterms:modified xsi:type="dcterms:W3CDTF">2022-04-23T09:19:26Z</dcterms:modified>
</cp:coreProperties>
</file>