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On thi TN THPT\Nam hoc 2022-2023\6. Hoi nghi mon Tieng Anh\"/>
    </mc:Choice>
  </mc:AlternateContent>
  <xr:revisionPtr revIDLastSave="0" documentId="13_ncr:1_{CF28F862-8E78-4B43-8AD3-86A37FDE21B0}" xr6:coauthVersionLast="47" xr6:coauthVersionMax="47" xr10:uidLastSave="{00000000-0000-0000-0000-000000000000}"/>
  <bookViews>
    <workbookView xWindow="-120" yWindow="-120" windowWidth="24240" windowHeight="13140" firstSheet="9" activeTab="13" xr2:uid="{FF186881-79C1-4739-8C8D-B0FB1EBBBF2E}"/>
  </bookViews>
  <sheets>
    <sheet name="TB từng môn" sheetId="22" r:id="rId1"/>
    <sheet name="IELTS" sheetId="21" r:id="rId2"/>
    <sheet name="Dư NN" sheetId="18" r:id="rId3"/>
    <sheet name="Chênh lệch HB" sheetId="16" r:id="rId4"/>
    <sheet name="T.Anh" sheetId="15" r:id="rId5"/>
    <sheet name="T.Anh (2)" sheetId="17" r:id="rId6"/>
    <sheet name="Tổng hợp các tỉnh" sheetId="14" r:id="rId7"/>
    <sheet name="Tổng hợp các tỉnh (2)" sheetId="23" r:id="rId8"/>
    <sheet name="Xây dựng ngân hàng đề" sheetId="9" r:id="rId9"/>
    <sheet name="So sánh các tỉnh" sheetId="19" r:id="rId10"/>
    <sheet name="So sánh các tỉnh (2)" sheetId="20" r:id="rId11"/>
    <sheet name="So sánh các tỉnh (4)" sheetId="25" r:id="rId12"/>
    <sheet name="So sánh các tỉnh (3)" sheetId="24" r:id="rId13"/>
    <sheet name="Thủ khoa" sheetId="26" r:id="rId14"/>
  </sheets>
  <externalReferences>
    <externalReference r:id="rId15"/>
    <externalReference r:id="rId16"/>
    <externalReference r:id="rId17"/>
  </externalReferences>
  <definedNames>
    <definedName name="_Fill" localSheetId="1" hidden="1">#REF!</definedName>
    <definedName name="_Fill" hidden="1">#REF!</definedName>
    <definedName name="_xlnm._FilterDatabase" localSheetId="9" hidden="1">'So sánh các tỉnh'!$A$2:$D$2</definedName>
    <definedName name="_xlnm._FilterDatabase" localSheetId="10" hidden="1">'So sánh các tỉnh (2)'!$A$2:$D$2</definedName>
    <definedName name="_xlnm._FilterDatabase" localSheetId="12" hidden="1">'So sánh các tỉnh (3)'!$A$2:$D$2</definedName>
    <definedName name="_xlnm._FilterDatabase" localSheetId="11" hidden="1">'So sánh các tỉnh (4)'!$A$2:$D$2</definedName>
    <definedName name="_lan2" localSheetId="1">'[1]ds¸ch 2001'!#REF!</definedName>
    <definedName name="_lan2" localSheetId="0">'[1]ds¸ch 2001'!#REF!</definedName>
    <definedName name="_lan2" localSheetId="8">'[1]ds¸ch 2001'!#REF!</definedName>
    <definedName name="_lan2">'[1]ds¸ch 2001'!#REF!</definedName>
    <definedName name="_lan3" localSheetId="1">'[1]ds¸ch 2001'!#REF!</definedName>
    <definedName name="_lan3" localSheetId="8">'[1]ds¸ch 2001'!#REF!</definedName>
    <definedName name="_lan3">'[1]ds¸ch 2001'!#REF!</definedName>
    <definedName name="DM_MaTruong" localSheetId="1">[2]DanhMuc!#REF!</definedName>
    <definedName name="DM_MaTruong" localSheetId="8">[2]DanhMuc!#REF!</definedName>
    <definedName name="DM_MaTruong">[2]DanhMuc!#REF!</definedName>
    <definedName name="KQ_Truong" localSheetId="1">#REF!</definedName>
    <definedName name="KQ_Truong" localSheetId="0">#REF!</definedName>
    <definedName name="KQ_Truong" localSheetId="8">#REF!</definedName>
    <definedName name="KQ_Truong">#REF!</definedName>
    <definedName name="L1_Cn" localSheetId="2">[3]!L1_Cn</definedName>
    <definedName name="L1_Cn" localSheetId="9">[3]!L1_Cn</definedName>
    <definedName name="L1_Cn" localSheetId="10">[3]!L1_Cn</definedName>
    <definedName name="L1_Cn" localSheetId="12">[3]!L1_Cn</definedName>
    <definedName name="L1_Cn" localSheetId="11">[3]!L1_Cn</definedName>
    <definedName name="L1_Cn" localSheetId="5">[3]!L1_Cn</definedName>
    <definedName name="L1_Cn" localSheetId="7">[3]!L1_Cn</definedName>
    <definedName name="L1_Cn">[3]!L1_Cn</definedName>
    <definedName name="_xlnm.Print_Area" localSheetId="9">'So sánh các tỉnh'!$A$1:$D$38</definedName>
    <definedName name="_xlnm.Print_Area" localSheetId="10">'So sánh các tỉnh (2)'!$A$1:$H$121</definedName>
    <definedName name="_xlnm.Print_Area" localSheetId="12">'So sánh các tỉnh (3)'!$A$1:$H$121</definedName>
    <definedName name="_xlnm.Print_Area" localSheetId="11">'So sánh các tỉnh (4)'!$A$1:$H$46</definedName>
    <definedName name="_xlnm.Print_Area" localSheetId="4">T.Anh!$A$1:$I$43</definedName>
    <definedName name="_xlnm.Print_Area" localSheetId="5">'T.Anh (2)'!$A$1:$I$42</definedName>
    <definedName name="_xlnm.Print_Area" localSheetId="7">'Tổng hợp các tỉnh (2)'!$A$1:$S$22</definedName>
    <definedName name="_xlnm.Print_Titles" localSheetId="3">'Chênh lệch HB'!$3:$4</definedName>
    <definedName name="_xlnm.Print_Titles" localSheetId="10">'So sánh các tỉnh (2)'!$1:$2</definedName>
    <definedName name="_xlnm.Print_Titles" localSheetId="12">'So sánh các tỉnh (3)'!$1:$2</definedName>
    <definedName name="_xlnm.Print_Titles" localSheetId="11">'So sánh các tỉnh (4)'!$1:$2</definedName>
    <definedName name="_xlnm.Print_Titles" localSheetId="0">'TB từng môn'!$1:$1</definedName>
    <definedName name="_xlnm.Print_Titles" localSheetId="6">'Tổng hợp các tỉnh'!$A:$B</definedName>
    <definedName name="_xlnm.Print_Titles" localSheetId="7">'Tổng hợp các tỉnh (2)'!$A:$B</definedName>
    <definedName name="phieu_1" localSheetId="1">#REF!</definedName>
    <definedName name="phieu_1" localSheetId="0">#REF!</definedName>
    <definedName name="phieu_1" localSheetId="8">#REF!</definedName>
    <definedName name="phieu_1">#REF!</definedName>
    <definedName name="phieu_10" localSheetId="1">#REF!</definedName>
    <definedName name="phieu_10">#REF!</definedName>
    <definedName name="phieu_11" localSheetId="1">#REF!</definedName>
    <definedName name="phieu_11">#REF!</definedName>
    <definedName name="phieu_12" localSheetId="1">#REF!</definedName>
    <definedName name="phieu_12">#REF!</definedName>
    <definedName name="phieu_13" localSheetId="1">#REF!</definedName>
    <definedName name="phieu_13">#REF!</definedName>
    <definedName name="phieu_14" localSheetId="1">#REF!</definedName>
    <definedName name="phieu_14">#REF!</definedName>
    <definedName name="phieu_15" localSheetId="1">#REF!</definedName>
    <definedName name="phieu_15">#REF!</definedName>
    <definedName name="phieu_16" localSheetId="1">#REF!</definedName>
    <definedName name="phieu_16">#REF!</definedName>
    <definedName name="phieu_17" localSheetId="1">#REF!</definedName>
    <definedName name="phieu_17">#REF!</definedName>
    <definedName name="phieu_18" localSheetId="1">#REF!</definedName>
    <definedName name="phieu_18">#REF!</definedName>
    <definedName name="phieu_19" localSheetId="1">#REF!</definedName>
    <definedName name="phieu_19">#REF!</definedName>
    <definedName name="phieu_2" localSheetId="1">#REF!</definedName>
    <definedName name="phieu_2">#REF!</definedName>
    <definedName name="phieu_20" localSheetId="1">#REF!</definedName>
    <definedName name="phieu_20">#REF!</definedName>
    <definedName name="phieu_21" localSheetId="1">#REF!</definedName>
    <definedName name="phieu_21">#REF!</definedName>
    <definedName name="phieu_22" localSheetId="1">#REF!</definedName>
    <definedName name="phieu_22">#REF!</definedName>
    <definedName name="phieu_23" localSheetId="1">#REF!</definedName>
    <definedName name="phieu_23">#REF!</definedName>
    <definedName name="phieu_24" localSheetId="1">#REF!</definedName>
    <definedName name="phieu_24">#REF!</definedName>
    <definedName name="phieu_25" localSheetId="1">#REF!</definedName>
    <definedName name="phieu_25">#REF!</definedName>
    <definedName name="phieu_26" localSheetId="1">#REF!</definedName>
    <definedName name="phieu_26">#REF!</definedName>
    <definedName name="phieu_27" localSheetId="1">#REF!</definedName>
    <definedName name="phieu_27">#REF!</definedName>
    <definedName name="phieu_28" localSheetId="1">#REF!</definedName>
    <definedName name="phieu_28">#REF!</definedName>
    <definedName name="phieu_29" localSheetId="1">#REF!</definedName>
    <definedName name="phieu_29">#REF!</definedName>
    <definedName name="phieu_3" localSheetId="1">#REF!</definedName>
    <definedName name="phieu_3">#REF!</definedName>
    <definedName name="phieu_30" localSheetId="1">#REF!</definedName>
    <definedName name="phieu_30">#REF!</definedName>
    <definedName name="phieu_31" localSheetId="1">#REF!</definedName>
    <definedName name="phieu_31">#REF!</definedName>
    <definedName name="phieu_32" localSheetId="1">#REF!</definedName>
    <definedName name="phieu_32">#REF!</definedName>
    <definedName name="phieu_33" localSheetId="1">#REF!</definedName>
    <definedName name="phieu_33">#REF!</definedName>
    <definedName name="phieu_34" localSheetId="1">#REF!</definedName>
    <definedName name="phieu_34">#REF!</definedName>
    <definedName name="phieu_35" localSheetId="1">#REF!</definedName>
    <definedName name="phieu_35">#REF!</definedName>
    <definedName name="phieu_36" localSheetId="1">#REF!</definedName>
    <definedName name="phieu_36">#REF!</definedName>
    <definedName name="phieu_37" localSheetId="1">#REF!</definedName>
    <definedName name="phieu_37">#REF!</definedName>
    <definedName name="phieu_38" localSheetId="1">#REF!</definedName>
    <definedName name="phieu_38">#REF!</definedName>
    <definedName name="phieu_39" localSheetId="1">#REF!</definedName>
    <definedName name="phieu_39">#REF!</definedName>
    <definedName name="phieu_4" localSheetId="1">#REF!</definedName>
    <definedName name="phieu_4">#REF!</definedName>
    <definedName name="phieu_40" localSheetId="1">#REF!</definedName>
    <definedName name="phieu_40">#REF!</definedName>
    <definedName name="phieu_41" localSheetId="1">#REF!</definedName>
    <definedName name="phieu_41">#REF!</definedName>
    <definedName name="phieu_42" localSheetId="1">#REF!</definedName>
    <definedName name="phieu_42">#REF!</definedName>
    <definedName name="phieu_43" localSheetId="1">#REF!</definedName>
    <definedName name="phieu_43">#REF!</definedName>
    <definedName name="phieu_44" localSheetId="1">#REF!</definedName>
    <definedName name="phieu_44">#REF!</definedName>
    <definedName name="phieu_45" localSheetId="1">#REF!</definedName>
    <definedName name="phieu_45">#REF!</definedName>
    <definedName name="phieu_46" localSheetId="1">#REF!</definedName>
    <definedName name="phieu_46">#REF!</definedName>
    <definedName name="phieu_47" localSheetId="1">#REF!</definedName>
    <definedName name="phieu_47">#REF!</definedName>
    <definedName name="phieu_48" localSheetId="1">#REF!</definedName>
    <definedName name="phieu_48">#REF!</definedName>
    <definedName name="phieu_49" localSheetId="1">#REF!</definedName>
    <definedName name="phieu_49">#REF!</definedName>
    <definedName name="phieu_5" localSheetId="1">#REF!</definedName>
    <definedName name="phieu_5">#REF!</definedName>
    <definedName name="phieu_50" localSheetId="1">#REF!</definedName>
    <definedName name="phieu_50">#REF!</definedName>
    <definedName name="phieu_51" localSheetId="1">#REF!</definedName>
    <definedName name="phieu_51">#REF!</definedName>
    <definedName name="phieu_52" localSheetId="1">#REF!</definedName>
    <definedName name="phieu_52">#REF!</definedName>
    <definedName name="phieu_53" localSheetId="1">#REF!</definedName>
    <definedName name="phieu_53">#REF!</definedName>
    <definedName name="phieu_54" localSheetId="1">#REF!</definedName>
    <definedName name="phieu_54">#REF!</definedName>
    <definedName name="phieu_55" localSheetId="1">#REF!</definedName>
    <definedName name="phieu_55">#REF!</definedName>
    <definedName name="phieu_56" localSheetId="1">#REF!</definedName>
    <definedName name="phieu_56">#REF!</definedName>
    <definedName name="phieu_6" localSheetId="1">#REF!</definedName>
    <definedName name="phieu_6">#REF!</definedName>
    <definedName name="phieu_7" localSheetId="1">#REF!</definedName>
    <definedName name="phieu_7">#REF!</definedName>
    <definedName name="phieu_8" localSheetId="1">#REF!</definedName>
    <definedName name="phieu_8">#REF!</definedName>
    <definedName name="phieu_9" localSheetId="1">#REF!</definedName>
    <definedName name="phieu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16" i="14" l="1"/>
  <c r="BR16" i="14" s="1"/>
  <c r="BO16" i="14"/>
  <c r="BP16" i="14" s="1"/>
  <c r="BM16" i="14"/>
  <c r="BN16" i="14" s="1"/>
  <c r="BQ35" i="14"/>
  <c r="BR35" i="14" s="1"/>
  <c r="BO35" i="14"/>
  <c r="BP35" i="14" s="1"/>
  <c r="BM35" i="14"/>
  <c r="BN35" i="14" s="1"/>
  <c r="BB37" i="14"/>
  <c r="BE37" i="14" s="1"/>
  <c r="BE35" i="14"/>
  <c r="BR5" i="14"/>
  <c r="BR6" i="14"/>
  <c r="BR7" i="14"/>
  <c r="BR8" i="14"/>
  <c r="BR9" i="14"/>
  <c r="BR10" i="14"/>
  <c r="BR11" i="14"/>
  <c r="BR12" i="14"/>
  <c r="BR13" i="14"/>
  <c r="BR4" i="14"/>
  <c r="BQ5" i="14"/>
  <c r="BQ6" i="14"/>
  <c r="BQ7" i="14"/>
  <c r="BQ8" i="14"/>
  <c r="BQ9" i="14"/>
  <c r="BQ10" i="14"/>
  <c r="BQ11" i="14"/>
  <c r="BQ12" i="14"/>
  <c r="BQ13" i="14"/>
  <c r="BQ4" i="14"/>
  <c r="BO5" i="14"/>
  <c r="BO6" i="14"/>
  <c r="BO7" i="14"/>
  <c r="BO8" i="14"/>
  <c r="BP8" i="14" s="1"/>
  <c r="BO9" i="14"/>
  <c r="BO10" i="14"/>
  <c r="BO11" i="14"/>
  <c r="BP11" i="14" s="1"/>
  <c r="BO12" i="14"/>
  <c r="BP12" i="14" s="1"/>
  <c r="BO13" i="14"/>
  <c r="BO4" i="14"/>
  <c r="BP4" i="14" s="1"/>
  <c r="BP5" i="14"/>
  <c r="BP6" i="14"/>
  <c r="BP7" i="14"/>
  <c r="BP9" i="14"/>
  <c r="BP10" i="14"/>
  <c r="BP13" i="14"/>
  <c r="BM5" i="14"/>
  <c r="BM6" i="14"/>
  <c r="BM7" i="14"/>
  <c r="BM8" i="14"/>
  <c r="BM9" i="14"/>
  <c r="BM10" i="14"/>
  <c r="BM11" i="14"/>
  <c r="BM12" i="14"/>
  <c r="BM13" i="14"/>
  <c r="BM4" i="14"/>
  <c r="BG16" i="14"/>
  <c r="C35" i="14"/>
  <c r="C23" i="14"/>
  <c r="D23" i="14"/>
  <c r="E23" i="14"/>
  <c r="F23" i="14"/>
  <c r="G23" i="14"/>
  <c r="H23" i="14"/>
  <c r="I23" i="14"/>
  <c r="BB23" i="14" s="1"/>
  <c r="J23" i="14"/>
  <c r="K23" i="14"/>
  <c r="L23" i="14"/>
  <c r="M23" i="14"/>
  <c r="N23" i="14"/>
  <c r="O23" i="14"/>
  <c r="P23" i="14"/>
  <c r="Q23" i="14"/>
  <c r="BG23" i="14" s="1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BI23" i="14" s="1"/>
  <c r="AI23" i="14"/>
  <c r="AJ23" i="14"/>
  <c r="AK23" i="14"/>
  <c r="AL23" i="14"/>
  <c r="AM23" i="14"/>
  <c r="AN23" i="14"/>
  <c r="AO23" i="14"/>
  <c r="BK23" i="14" s="1"/>
  <c r="AP23" i="14"/>
  <c r="AQ23" i="14"/>
  <c r="AR23" i="14"/>
  <c r="AS23" i="14"/>
  <c r="AT23" i="14"/>
  <c r="AU23" i="14"/>
  <c r="AV23" i="14"/>
  <c r="AW23" i="14"/>
  <c r="BM23" i="14" s="1"/>
  <c r="BN23" i="14" s="1"/>
  <c r="AX23" i="14"/>
  <c r="AY23" i="14"/>
  <c r="AZ23" i="14"/>
  <c r="BA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AR24" i="14"/>
  <c r="AS24" i="14"/>
  <c r="BI24" i="14" s="1"/>
  <c r="AT24" i="14"/>
  <c r="AU24" i="14"/>
  <c r="AV24" i="14"/>
  <c r="AW24" i="14"/>
  <c r="AX24" i="14"/>
  <c r="AY24" i="14"/>
  <c r="AZ24" i="14"/>
  <c r="BA24" i="14"/>
  <c r="BB24" i="14"/>
  <c r="BG24" i="14" s="1"/>
  <c r="C25" i="14"/>
  <c r="D25" i="14"/>
  <c r="BB25" i="14" s="1"/>
  <c r="BG25" i="14" s="1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BI25" i="14" s="1"/>
  <c r="BJ25" i="14" s="1"/>
  <c r="AS25" i="14"/>
  <c r="AT25" i="14"/>
  <c r="AU25" i="14"/>
  <c r="AV25" i="14"/>
  <c r="AW25" i="14"/>
  <c r="AX25" i="14"/>
  <c r="AY25" i="14"/>
  <c r="AZ25" i="14"/>
  <c r="BA25" i="14"/>
  <c r="C26" i="14"/>
  <c r="BB26" i="14" s="1"/>
  <c r="BG26" i="14" s="1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BI26" i="14" s="1"/>
  <c r="BJ26" i="14" s="1"/>
  <c r="AR26" i="14"/>
  <c r="AS26" i="14"/>
  <c r="AT26" i="14"/>
  <c r="AU26" i="14"/>
  <c r="AV26" i="14"/>
  <c r="AW26" i="14"/>
  <c r="AX26" i="14"/>
  <c r="AY26" i="14"/>
  <c r="AZ26" i="14"/>
  <c r="BA26" i="14"/>
  <c r="C27" i="14"/>
  <c r="BB27" i="14" s="1"/>
  <c r="BG27" i="14" s="1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BI27" i="14" s="1"/>
  <c r="BJ27" i="14" s="1"/>
  <c r="AR27" i="14"/>
  <c r="AS27" i="14"/>
  <c r="AT27" i="14"/>
  <c r="AU27" i="14"/>
  <c r="AV27" i="14"/>
  <c r="AW27" i="14"/>
  <c r="AX27" i="14"/>
  <c r="AY27" i="14"/>
  <c r="AZ27" i="14"/>
  <c r="BA27" i="14"/>
  <c r="C28" i="14"/>
  <c r="D28" i="14"/>
  <c r="E28" i="14"/>
  <c r="F28" i="14"/>
  <c r="G28" i="14"/>
  <c r="H28" i="14"/>
  <c r="I28" i="14"/>
  <c r="BB28" i="14" s="1"/>
  <c r="BG28" i="14" s="1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BI28" i="14" s="1"/>
  <c r="AY28" i="14"/>
  <c r="AZ28" i="14"/>
  <c r="BA28" i="14"/>
  <c r="C29" i="14"/>
  <c r="D29" i="14"/>
  <c r="E29" i="14"/>
  <c r="F29" i="14"/>
  <c r="G29" i="14"/>
  <c r="H29" i="14"/>
  <c r="BB29" i="14" s="1"/>
  <c r="BG29" i="14" s="1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Y29" i="14"/>
  <c r="AZ29" i="14"/>
  <c r="BA29" i="14"/>
  <c r="BI29" i="14"/>
  <c r="BJ29" i="14" s="1"/>
  <c r="C30" i="14"/>
  <c r="D30" i="14"/>
  <c r="E30" i="14"/>
  <c r="F30" i="14"/>
  <c r="G30" i="14"/>
  <c r="BB30" i="14" s="1"/>
  <c r="BG30" i="14" s="1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BI30" i="14" s="1"/>
  <c r="BJ30" i="14" s="1"/>
  <c r="AV30" i="14"/>
  <c r="AW30" i="14"/>
  <c r="AX30" i="14"/>
  <c r="AY30" i="14"/>
  <c r="AZ30" i="14"/>
  <c r="BA30" i="14"/>
  <c r="C31" i="14"/>
  <c r="D31" i="14"/>
  <c r="E31" i="14"/>
  <c r="F31" i="14"/>
  <c r="G31" i="14"/>
  <c r="BB31" i="14" s="1"/>
  <c r="BG31" i="14" s="1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AF31" i="14"/>
  <c r="AG31" i="14"/>
  <c r="AH31" i="14"/>
  <c r="AI31" i="14"/>
  <c r="AJ31" i="14"/>
  <c r="AK31" i="14"/>
  <c r="AL31" i="14"/>
  <c r="AM31" i="14"/>
  <c r="AN31" i="14"/>
  <c r="AO31" i="14"/>
  <c r="AP31" i="14"/>
  <c r="AQ31" i="14"/>
  <c r="AR31" i="14"/>
  <c r="AS31" i="14"/>
  <c r="AT31" i="14"/>
  <c r="BI31" i="14" s="1"/>
  <c r="AU31" i="14"/>
  <c r="AV31" i="14"/>
  <c r="AW31" i="14"/>
  <c r="AX31" i="14"/>
  <c r="AY31" i="14"/>
  <c r="AZ31" i="14"/>
  <c r="BA31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BB32" i="14" s="1"/>
  <c r="BG32" i="14" s="1"/>
  <c r="W32" i="14"/>
  <c r="X32" i="14"/>
  <c r="Y32" i="14"/>
  <c r="Z32" i="14"/>
  <c r="AA32" i="14"/>
  <c r="AB32" i="14"/>
  <c r="AC32" i="14"/>
  <c r="AD32" i="14"/>
  <c r="AE32" i="14"/>
  <c r="AF32" i="14"/>
  <c r="AG32" i="14"/>
  <c r="AH32" i="14"/>
  <c r="AI32" i="14"/>
  <c r="AJ32" i="14"/>
  <c r="AK32" i="14"/>
  <c r="AL32" i="14"/>
  <c r="AM32" i="14"/>
  <c r="AN32" i="14"/>
  <c r="AO32" i="14"/>
  <c r="AP32" i="14"/>
  <c r="AQ32" i="14"/>
  <c r="AR32" i="14"/>
  <c r="AS32" i="14"/>
  <c r="BI32" i="14" s="1"/>
  <c r="AT32" i="14"/>
  <c r="AU32" i="14"/>
  <c r="AV32" i="14"/>
  <c r="AW32" i="14"/>
  <c r="AX32" i="14"/>
  <c r="AY32" i="14"/>
  <c r="AZ32" i="14"/>
  <c r="BA32" i="14"/>
  <c r="BB35" i="14"/>
  <c r="D35" i="14"/>
  <c r="BG35" i="14" s="1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BI35" i="14" s="1"/>
  <c r="AC35" i="14"/>
  <c r="AD35" i="14"/>
  <c r="AE35" i="14"/>
  <c r="AF35" i="14"/>
  <c r="AG35" i="14"/>
  <c r="AH35" i="14"/>
  <c r="AI35" i="14"/>
  <c r="AJ35" i="14"/>
  <c r="AK35" i="14"/>
  <c r="BK35" i="14" s="1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Y35" i="14"/>
  <c r="AZ35" i="14"/>
  <c r="BA35" i="14"/>
  <c r="N37" i="23"/>
  <c r="L37" i="23"/>
  <c r="J37" i="23"/>
  <c r="H37" i="23"/>
  <c r="I37" i="23" s="1"/>
  <c r="C37" i="23"/>
  <c r="F37" i="23" s="1"/>
  <c r="J34" i="23"/>
  <c r="C34" i="23"/>
  <c r="J33" i="23"/>
  <c r="K33" i="23" s="1"/>
  <c r="C33" i="23"/>
  <c r="J32" i="23"/>
  <c r="C32" i="23"/>
  <c r="J31" i="23"/>
  <c r="K31" i="23" s="1"/>
  <c r="C31" i="23"/>
  <c r="J30" i="23"/>
  <c r="C30" i="23"/>
  <c r="J29" i="23"/>
  <c r="C29" i="23"/>
  <c r="J28" i="23"/>
  <c r="C28" i="23"/>
  <c r="J27" i="23"/>
  <c r="C27" i="23"/>
  <c r="J26" i="23"/>
  <c r="C26" i="23"/>
  <c r="N25" i="23"/>
  <c r="L25" i="23"/>
  <c r="J25" i="23"/>
  <c r="H25" i="23"/>
  <c r="C25" i="23"/>
  <c r="BJ24" i="14" l="1"/>
  <c r="BL23" i="14"/>
  <c r="BJ32" i="14"/>
  <c r="BJ28" i="14"/>
  <c r="BJ23" i="14"/>
  <c r="BJ31" i="14"/>
  <c r="BL35" i="14"/>
  <c r="BH23" i="14"/>
  <c r="BJ35" i="14"/>
  <c r="BH35" i="14"/>
  <c r="K26" i="23"/>
  <c r="L26" i="23" s="1"/>
  <c r="K30" i="23"/>
  <c r="L30" i="23" s="1"/>
  <c r="K34" i="23"/>
  <c r="L34" i="23" s="1"/>
  <c r="I25" i="23"/>
  <c r="H28" i="23"/>
  <c r="I28" i="23" s="1"/>
  <c r="K28" i="23"/>
  <c r="L28" i="23" s="1"/>
  <c r="H30" i="23"/>
  <c r="I30" i="23" s="1"/>
  <c r="O25" i="23"/>
  <c r="H31" i="23"/>
  <c r="I31" i="23" s="1"/>
  <c r="H33" i="23"/>
  <c r="I33" i="23" s="1"/>
  <c r="M25" i="23"/>
  <c r="L31" i="23"/>
  <c r="H34" i="23"/>
  <c r="I34" i="23" s="1"/>
  <c r="H26" i="23"/>
  <c r="I26" i="23" s="1"/>
  <c r="K25" i="23"/>
  <c r="H32" i="23"/>
  <c r="I32" i="23" s="1"/>
  <c r="K32" i="23"/>
  <c r="L32" i="23" s="1"/>
  <c r="H27" i="23"/>
  <c r="I27" i="23" s="1"/>
  <c r="K27" i="23"/>
  <c r="L27" i="23" s="1"/>
  <c r="O37" i="23"/>
  <c r="H29" i="23"/>
  <c r="I29" i="23" s="1"/>
  <c r="K29" i="23"/>
  <c r="L29" i="23" s="1"/>
  <c r="K37" i="23"/>
  <c r="M37" i="23"/>
  <c r="L33" i="23"/>
  <c r="BK16" i="14" l="1"/>
  <c r="BI16" i="14"/>
  <c r="N44" i="21"/>
  <c r="M44" i="21"/>
  <c r="L44" i="21"/>
  <c r="K44" i="21"/>
  <c r="J44" i="21"/>
  <c r="I44" i="21"/>
  <c r="H44" i="21"/>
  <c r="G44" i="21"/>
  <c r="F44" i="21"/>
  <c r="E44" i="21"/>
  <c r="D44" i="21"/>
  <c r="C44" i="21"/>
  <c r="L52" i="18"/>
  <c r="K52" i="18"/>
  <c r="J52" i="18"/>
  <c r="L51" i="18"/>
  <c r="K51" i="18"/>
  <c r="J51" i="18"/>
  <c r="L50" i="18"/>
  <c r="K50" i="18"/>
  <c r="J50" i="18"/>
  <c r="L49" i="18"/>
  <c r="K49" i="18"/>
  <c r="J49" i="18"/>
  <c r="L48" i="18"/>
  <c r="K48" i="18"/>
  <c r="J48" i="18"/>
  <c r="L47" i="18"/>
  <c r="K47" i="18"/>
  <c r="J47" i="18"/>
  <c r="K46" i="18"/>
  <c r="J46" i="18"/>
  <c r="E46" i="18"/>
  <c r="H46" i="18" s="1"/>
  <c r="L46" i="18" s="1"/>
  <c r="K45" i="18"/>
  <c r="J45" i="18"/>
  <c r="H45" i="18"/>
  <c r="L45" i="18" s="1"/>
  <c r="G45" i="18"/>
  <c r="K44" i="18"/>
  <c r="J44" i="18"/>
  <c r="H44" i="18"/>
  <c r="L44" i="18" s="1"/>
  <c r="G44" i="18"/>
  <c r="K43" i="18"/>
  <c r="J43" i="18"/>
  <c r="H43" i="18"/>
  <c r="L43" i="18" s="1"/>
  <c r="G43" i="18"/>
  <c r="L42" i="18"/>
  <c r="K42" i="18"/>
  <c r="J42" i="18"/>
  <c r="H42" i="18"/>
  <c r="G42" i="18"/>
  <c r="K41" i="18"/>
  <c r="J41" i="18"/>
  <c r="H41" i="18"/>
  <c r="L41" i="18" s="1"/>
  <c r="G41" i="18"/>
  <c r="K40" i="18"/>
  <c r="J40" i="18"/>
  <c r="H40" i="18"/>
  <c r="L40" i="18" s="1"/>
  <c r="G40" i="18"/>
  <c r="K39" i="18"/>
  <c r="J39" i="18"/>
  <c r="H39" i="18"/>
  <c r="L39" i="18" s="1"/>
  <c r="G39" i="18"/>
  <c r="K38" i="18"/>
  <c r="J38" i="18"/>
  <c r="H38" i="18"/>
  <c r="L38" i="18" s="1"/>
  <c r="G38" i="18"/>
  <c r="K37" i="18"/>
  <c r="J37" i="18"/>
  <c r="H37" i="18"/>
  <c r="L37" i="18" s="1"/>
  <c r="G37" i="18"/>
  <c r="K36" i="18"/>
  <c r="J36" i="18"/>
  <c r="H36" i="18"/>
  <c r="L36" i="18" s="1"/>
  <c r="G36" i="18"/>
  <c r="K35" i="18"/>
  <c r="J35" i="18"/>
  <c r="H35" i="18"/>
  <c r="L35" i="18" s="1"/>
  <c r="G35" i="18"/>
  <c r="K34" i="18"/>
  <c r="J34" i="18"/>
  <c r="H34" i="18"/>
  <c r="L34" i="18" s="1"/>
  <c r="G34" i="18"/>
  <c r="K33" i="18"/>
  <c r="J33" i="18"/>
  <c r="H33" i="18"/>
  <c r="L33" i="18" s="1"/>
  <c r="G33" i="18"/>
  <c r="K32" i="18"/>
  <c r="J32" i="18"/>
  <c r="H32" i="18"/>
  <c r="L32" i="18" s="1"/>
  <c r="G32" i="18"/>
  <c r="K31" i="18"/>
  <c r="J31" i="18"/>
  <c r="H31" i="18"/>
  <c r="L31" i="18" s="1"/>
  <c r="G31" i="18"/>
  <c r="K30" i="18"/>
  <c r="J30" i="18"/>
  <c r="H30" i="18"/>
  <c r="L30" i="18" s="1"/>
  <c r="G30" i="18"/>
  <c r="K29" i="18"/>
  <c r="J29" i="18"/>
  <c r="H29" i="18"/>
  <c r="L29" i="18" s="1"/>
  <c r="G29" i="18"/>
  <c r="K28" i="18"/>
  <c r="J28" i="18"/>
  <c r="H28" i="18"/>
  <c r="L28" i="18" s="1"/>
  <c r="G28" i="18"/>
  <c r="K27" i="18"/>
  <c r="J27" i="18"/>
  <c r="H27" i="18"/>
  <c r="L27" i="18" s="1"/>
  <c r="G27" i="18"/>
  <c r="K26" i="18"/>
  <c r="J26" i="18"/>
  <c r="H26" i="18"/>
  <c r="L26" i="18" s="1"/>
  <c r="G26" i="18"/>
  <c r="K25" i="18"/>
  <c r="J25" i="18"/>
  <c r="H25" i="18"/>
  <c r="L25" i="18" s="1"/>
  <c r="G25" i="18"/>
  <c r="K24" i="18"/>
  <c r="J24" i="18"/>
  <c r="H24" i="18"/>
  <c r="L24" i="18" s="1"/>
  <c r="G24" i="18"/>
  <c r="L23" i="18"/>
  <c r="K23" i="18"/>
  <c r="J23" i="18"/>
  <c r="H23" i="18"/>
  <c r="G23" i="18"/>
  <c r="K22" i="18"/>
  <c r="J22" i="18"/>
  <c r="H22" i="18"/>
  <c r="L22" i="18" s="1"/>
  <c r="G22" i="18"/>
  <c r="K21" i="18"/>
  <c r="J21" i="18"/>
  <c r="H21" i="18"/>
  <c r="L21" i="18" s="1"/>
  <c r="G21" i="18"/>
  <c r="K20" i="18"/>
  <c r="J20" i="18"/>
  <c r="H20" i="18"/>
  <c r="L20" i="18" s="1"/>
  <c r="G20" i="18"/>
  <c r="K19" i="18"/>
  <c r="J19" i="18"/>
  <c r="H19" i="18"/>
  <c r="L19" i="18" s="1"/>
  <c r="G19" i="18"/>
  <c r="K18" i="18"/>
  <c r="J18" i="18"/>
  <c r="H18" i="18"/>
  <c r="L18" i="18" s="1"/>
  <c r="G18" i="18"/>
  <c r="K17" i="18"/>
  <c r="J17" i="18"/>
  <c r="H17" i="18"/>
  <c r="L17" i="18" s="1"/>
  <c r="G17" i="18"/>
  <c r="K16" i="18"/>
  <c r="J16" i="18"/>
  <c r="H16" i="18"/>
  <c r="L16" i="18" s="1"/>
  <c r="G16" i="18"/>
  <c r="L15" i="18"/>
  <c r="K15" i="18"/>
  <c r="J15" i="18"/>
  <c r="H15" i="18"/>
  <c r="G15" i="18"/>
  <c r="K14" i="18"/>
  <c r="J14" i="18"/>
  <c r="H14" i="18"/>
  <c r="L14" i="18" s="1"/>
  <c r="G14" i="18"/>
  <c r="K13" i="18"/>
  <c r="J13" i="18"/>
  <c r="H13" i="18"/>
  <c r="L13" i="18" s="1"/>
  <c r="G13" i="18"/>
  <c r="K12" i="18"/>
  <c r="J12" i="18"/>
  <c r="H12" i="18"/>
  <c r="L12" i="18" s="1"/>
  <c r="G12" i="18"/>
  <c r="K11" i="18"/>
  <c r="J11" i="18"/>
  <c r="H11" i="18"/>
  <c r="L11" i="18" s="1"/>
  <c r="G11" i="18"/>
  <c r="L10" i="18"/>
  <c r="K10" i="18"/>
  <c r="J10" i="18"/>
  <c r="H10" i="18"/>
  <c r="G10" i="18"/>
  <c r="K9" i="18"/>
  <c r="J9" i="18"/>
  <c r="H9" i="18"/>
  <c r="L9" i="18" s="1"/>
  <c r="G9" i="18"/>
  <c r="K8" i="18"/>
  <c r="J8" i="18"/>
  <c r="H8" i="18"/>
  <c r="L8" i="18" s="1"/>
  <c r="G8" i="18"/>
  <c r="L7" i="18"/>
  <c r="K7" i="18"/>
  <c r="J7" i="18"/>
  <c r="H7" i="18"/>
  <c r="G7" i="18"/>
  <c r="K6" i="18"/>
  <c r="J6" i="18"/>
  <c r="H6" i="18"/>
  <c r="L6" i="18" s="1"/>
  <c r="G6" i="18"/>
  <c r="K5" i="18"/>
  <c r="J5" i="18"/>
  <c r="H5" i="18"/>
  <c r="L5" i="18" s="1"/>
  <c r="G5" i="18"/>
  <c r="K4" i="18"/>
  <c r="J4" i="18"/>
  <c r="H4" i="18"/>
  <c r="L4" i="18" s="1"/>
  <c r="G4" i="18"/>
  <c r="N11" i="17"/>
  <c r="N8" i="17"/>
  <c r="N10" i="17"/>
  <c r="N26" i="17"/>
  <c r="N7" i="17"/>
  <c r="N20" i="17"/>
  <c r="N38" i="17"/>
  <c r="N25" i="17"/>
  <c r="L42" i="17"/>
  <c r="L11" i="17"/>
  <c r="L6" i="17"/>
  <c r="L12" i="17"/>
  <c r="L5" i="17"/>
  <c r="L8" i="17"/>
  <c r="L13" i="17"/>
  <c r="L9" i="17"/>
  <c r="L22" i="17"/>
  <c r="L10" i="17"/>
  <c r="L18" i="17"/>
  <c r="L21" i="17"/>
  <c r="L14" i="17"/>
  <c r="L26" i="17"/>
  <c r="L15" i="17"/>
  <c r="L16" i="17"/>
  <c r="L24" i="17"/>
  <c r="L7" i="17"/>
  <c r="L17" i="17"/>
  <c r="L27" i="17"/>
  <c r="L31" i="17"/>
  <c r="L20" i="17"/>
  <c r="L30" i="17"/>
  <c r="L23" i="17"/>
  <c r="L19" i="17"/>
  <c r="L38" i="17"/>
  <c r="L34" i="17"/>
  <c r="L36" i="17"/>
  <c r="L37" i="17"/>
  <c r="L25" i="17"/>
  <c r="L29" i="17"/>
  <c r="L28" i="17"/>
  <c r="L32" i="17"/>
  <c r="L33" i="17"/>
  <c r="L35" i="17"/>
  <c r="L39" i="17"/>
  <c r="L40" i="17"/>
  <c r="L41" i="17"/>
  <c r="L4" i="17"/>
  <c r="M11" i="17"/>
  <c r="M6" i="17"/>
  <c r="M12" i="17"/>
  <c r="M5" i="17"/>
  <c r="M8" i="17"/>
  <c r="M13" i="17"/>
  <c r="M9" i="17"/>
  <c r="M22" i="17"/>
  <c r="M10" i="17"/>
  <c r="M18" i="17"/>
  <c r="M21" i="17"/>
  <c r="M14" i="17"/>
  <c r="M26" i="17"/>
  <c r="M15" i="17"/>
  <c r="M16" i="17"/>
  <c r="M24" i="17"/>
  <c r="N24" i="17" s="1"/>
  <c r="M7" i="17"/>
  <c r="M17" i="17"/>
  <c r="M27" i="17"/>
  <c r="M31" i="17"/>
  <c r="N31" i="17" s="1"/>
  <c r="M20" i="17"/>
  <c r="M30" i="17"/>
  <c r="M23" i="17"/>
  <c r="M19" i="17"/>
  <c r="M38" i="17"/>
  <c r="M34" i="17"/>
  <c r="M36" i="17"/>
  <c r="M37" i="17"/>
  <c r="M25" i="17"/>
  <c r="M29" i="17"/>
  <c r="M28" i="17"/>
  <c r="M32" i="17"/>
  <c r="M33" i="17"/>
  <c r="M35" i="17"/>
  <c r="M39" i="17"/>
  <c r="M40" i="17"/>
  <c r="M41" i="17"/>
  <c r="M4" i="17"/>
  <c r="J11" i="17"/>
  <c r="J6" i="17"/>
  <c r="J12" i="17"/>
  <c r="J5" i="17"/>
  <c r="J8" i="17"/>
  <c r="J13" i="17"/>
  <c r="J9" i="17"/>
  <c r="J22" i="17"/>
  <c r="J10" i="17"/>
  <c r="J18" i="17"/>
  <c r="J21" i="17"/>
  <c r="J14" i="17"/>
  <c r="J26" i="17"/>
  <c r="J15" i="17"/>
  <c r="J16" i="17"/>
  <c r="J24" i="17"/>
  <c r="J7" i="17"/>
  <c r="J17" i="17"/>
  <c r="J27" i="17"/>
  <c r="J31" i="17"/>
  <c r="J20" i="17"/>
  <c r="J30" i="17"/>
  <c r="J23" i="17"/>
  <c r="J19" i="17"/>
  <c r="J38" i="17"/>
  <c r="J34" i="17"/>
  <c r="J36" i="17"/>
  <c r="J37" i="17"/>
  <c r="J25" i="17"/>
  <c r="J29" i="17"/>
  <c r="J28" i="17"/>
  <c r="J32" i="17"/>
  <c r="J33" i="17"/>
  <c r="J35" i="17"/>
  <c r="J39" i="17"/>
  <c r="J40" i="17"/>
  <c r="J41" i="17"/>
  <c r="J4" i="17"/>
  <c r="C42" i="17"/>
  <c r="H39" i="17"/>
  <c r="N39" i="17" s="1"/>
  <c r="F39" i="17"/>
  <c r="D39" i="17"/>
  <c r="H38" i="17"/>
  <c r="F38" i="17"/>
  <c r="D38" i="17"/>
  <c r="H37" i="17"/>
  <c r="N37" i="17" s="1"/>
  <c r="F37" i="17"/>
  <c r="D37" i="17"/>
  <c r="H36" i="17"/>
  <c r="N36" i="17" s="1"/>
  <c r="F36" i="17"/>
  <c r="D36" i="17"/>
  <c r="H35" i="17"/>
  <c r="N35" i="17" s="1"/>
  <c r="F35" i="17"/>
  <c r="D35" i="17"/>
  <c r="H34" i="17"/>
  <c r="N34" i="17" s="1"/>
  <c r="F34" i="17"/>
  <c r="D34" i="17"/>
  <c r="H33" i="17"/>
  <c r="N33" i="17" s="1"/>
  <c r="F33" i="17"/>
  <c r="D33" i="17"/>
  <c r="H32" i="17"/>
  <c r="N32" i="17" s="1"/>
  <c r="F32" i="17"/>
  <c r="D32" i="17"/>
  <c r="H31" i="17"/>
  <c r="F31" i="17"/>
  <c r="D31" i="17"/>
  <c r="H30" i="17"/>
  <c r="N30" i="17" s="1"/>
  <c r="F30" i="17"/>
  <c r="D30" i="17"/>
  <c r="H29" i="17"/>
  <c r="N29" i="17" s="1"/>
  <c r="H28" i="17"/>
  <c r="N28" i="17" s="1"/>
  <c r="F28" i="17"/>
  <c r="D28" i="17"/>
  <c r="H27" i="17"/>
  <c r="N27" i="17" s="1"/>
  <c r="F27" i="17"/>
  <c r="D27" i="17"/>
  <c r="H26" i="17"/>
  <c r="F26" i="17"/>
  <c r="D26" i="17"/>
  <c r="H25" i="17"/>
  <c r="F25" i="17"/>
  <c r="D25" i="17"/>
  <c r="H24" i="17"/>
  <c r="F24" i="17"/>
  <c r="D24" i="17"/>
  <c r="H23" i="17"/>
  <c r="N23" i="17" s="1"/>
  <c r="F23" i="17"/>
  <c r="D23" i="17"/>
  <c r="H22" i="17"/>
  <c r="N22" i="17" s="1"/>
  <c r="F22" i="17"/>
  <c r="D22" i="17"/>
  <c r="H21" i="17"/>
  <c r="N21" i="17" s="1"/>
  <c r="F21" i="17"/>
  <c r="D21" i="17"/>
  <c r="H20" i="17"/>
  <c r="F20" i="17"/>
  <c r="D20" i="17"/>
  <c r="H19" i="17"/>
  <c r="N19" i="17" s="1"/>
  <c r="H18" i="17"/>
  <c r="N18" i="17" s="1"/>
  <c r="F18" i="17"/>
  <c r="D18" i="17"/>
  <c r="H17" i="17"/>
  <c r="N17" i="17" s="1"/>
  <c r="F17" i="17"/>
  <c r="D17" i="17"/>
  <c r="H16" i="17"/>
  <c r="N16" i="17" s="1"/>
  <c r="F16" i="17"/>
  <c r="D16" i="17"/>
  <c r="H15" i="17"/>
  <c r="N15" i="17" s="1"/>
  <c r="F15" i="17"/>
  <c r="D15" i="17"/>
  <c r="H13" i="17"/>
  <c r="N13" i="17" s="1"/>
  <c r="F13" i="17"/>
  <c r="D13" i="17"/>
  <c r="H14" i="17"/>
  <c r="N14" i="17" s="1"/>
  <c r="F14" i="17"/>
  <c r="D14" i="17"/>
  <c r="H12" i="17"/>
  <c r="N12" i="17" s="1"/>
  <c r="F12" i="17"/>
  <c r="D12" i="17"/>
  <c r="H11" i="17"/>
  <c r="F11" i="17"/>
  <c r="D11" i="17"/>
  <c r="H10" i="17"/>
  <c r="F10" i="17"/>
  <c r="D10" i="17"/>
  <c r="H9" i="17"/>
  <c r="N9" i="17" s="1"/>
  <c r="F9" i="17"/>
  <c r="D9" i="17"/>
  <c r="H8" i="17"/>
  <c r="F8" i="17"/>
  <c r="D8" i="17"/>
  <c r="H7" i="17"/>
  <c r="F7" i="17"/>
  <c r="D7" i="17"/>
  <c r="H6" i="17"/>
  <c r="N6" i="17" s="1"/>
  <c r="F6" i="17"/>
  <c r="D6" i="17"/>
  <c r="H5" i="17"/>
  <c r="N5" i="17" s="1"/>
  <c r="F5" i="17"/>
  <c r="D5" i="17"/>
  <c r="H4" i="17"/>
  <c r="N4" i="17" s="1"/>
  <c r="F4" i="17"/>
  <c r="D4" i="17"/>
  <c r="M36" i="16"/>
  <c r="N36" i="16" s="1"/>
  <c r="C43" i="15"/>
  <c r="F42" i="15"/>
  <c r="D42" i="15"/>
  <c r="H41" i="15"/>
  <c r="F41" i="15"/>
  <c r="D41" i="15"/>
  <c r="H40" i="15"/>
  <c r="F40" i="15"/>
  <c r="D40" i="15"/>
  <c r="H39" i="15"/>
  <c r="F39" i="15"/>
  <c r="D39" i="15"/>
  <c r="H38" i="15"/>
  <c r="F38" i="15"/>
  <c r="D38" i="15"/>
  <c r="H37" i="15"/>
  <c r="F37" i="15"/>
  <c r="D37" i="15"/>
  <c r="H36" i="15"/>
  <c r="F36" i="15"/>
  <c r="D36" i="15"/>
  <c r="H35" i="15"/>
  <c r="F35" i="15"/>
  <c r="D35" i="15"/>
  <c r="H34" i="15"/>
  <c r="F34" i="15"/>
  <c r="D34" i="15"/>
  <c r="H33" i="15"/>
  <c r="F33" i="15"/>
  <c r="D33" i="15"/>
  <c r="H32" i="15"/>
  <c r="F32" i="15"/>
  <c r="D32" i="15"/>
  <c r="H31" i="15"/>
  <c r="H30" i="15"/>
  <c r="H29" i="15"/>
  <c r="F29" i="15"/>
  <c r="D29" i="15"/>
  <c r="H28" i="15"/>
  <c r="F28" i="15"/>
  <c r="D28" i="15"/>
  <c r="H27" i="15"/>
  <c r="F27" i="15"/>
  <c r="D27" i="15"/>
  <c r="H26" i="15"/>
  <c r="F26" i="15"/>
  <c r="D26" i="15"/>
  <c r="H25" i="15"/>
  <c r="F25" i="15"/>
  <c r="D25" i="15"/>
  <c r="H24" i="15"/>
  <c r="F24" i="15"/>
  <c r="D24" i="15"/>
  <c r="H23" i="15"/>
  <c r="F23" i="15"/>
  <c r="D23" i="15"/>
  <c r="H22" i="15"/>
  <c r="F22" i="15"/>
  <c r="D22" i="15"/>
  <c r="H21" i="15"/>
  <c r="F21" i="15"/>
  <c r="D21" i="15"/>
  <c r="H20" i="15"/>
  <c r="H19" i="15"/>
  <c r="F19" i="15"/>
  <c r="D19" i="15"/>
  <c r="H18" i="15"/>
  <c r="F18" i="15"/>
  <c r="D18" i="15"/>
  <c r="H17" i="15"/>
  <c r="F17" i="15"/>
  <c r="D17" i="15"/>
  <c r="H16" i="15"/>
  <c r="F16" i="15"/>
  <c r="D16" i="15"/>
  <c r="H15" i="15"/>
  <c r="F15" i="15"/>
  <c r="D15" i="15"/>
  <c r="H14" i="15"/>
  <c r="F14" i="15"/>
  <c r="D14" i="15"/>
  <c r="H13" i="15"/>
  <c r="F13" i="15"/>
  <c r="D13" i="15"/>
  <c r="H12" i="15"/>
  <c r="F12" i="15"/>
  <c r="D12" i="15"/>
  <c r="H11" i="15"/>
  <c r="F11" i="15"/>
  <c r="D11" i="15"/>
  <c r="H10" i="15"/>
  <c r="F10" i="15"/>
  <c r="D10" i="15"/>
  <c r="H9" i="15"/>
  <c r="F9" i="15"/>
  <c r="D9" i="15"/>
  <c r="H8" i="15"/>
  <c r="F8" i="15"/>
  <c r="D8" i="15"/>
  <c r="H7" i="15"/>
  <c r="F7" i="15"/>
  <c r="D7" i="15"/>
  <c r="H6" i="15"/>
  <c r="F6" i="15"/>
  <c r="D6" i="15"/>
  <c r="H5" i="15"/>
  <c r="F5" i="15"/>
  <c r="D5" i="15"/>
  <c r="I13" i="15" l="1"/>
  <c r="I8" i="15"/>
  <c r="I19" i="15"/>
  <c r="I21" i="15"/>
  <c r="I25" i="15"/>
  <c r="I33" i="15"/>
  <c r="I37" i="15"/>
  <c r="I7" i="15"/>
  <c r="I24" i="15"/>
  <c r="I41" i="15"/>
  <c r="I15" i="15"/>
  <c r="I27" i="15"/>
  <c r="I35" i="15"/>
  <c r="I39" i="15"/>
  <c r="I14" i="15"/>
  <c r="I22" i="15"/>
  <c r="I26" i="15"/>
  <c r="I34" i="15"/>
  <c r="I38" i="15"/>
  <c r="I5" i="15"/>
  <c r="I11" i="15"/>
  <c r="I16" i="15"/>
  <c r="I17" i="15"/>
  <c r="I18" i="15"/>
  <c r="I28" i="15"/>
  <c r="I32" i="15"/>
  <c r="G46" i="18"/>
  <c r="I36" i="15"/>
  <c r="I6" i="15"/>
  <c r="I23" i="15"/>
  <c r="I10" i="15"/>
  <c r="I9" i="15"/>
  <c r="I12" i="15"/>
  <c r="I29" i="15"/>
  <c r="I40" i="15"/>
  <c r="BB13" i="14" l="1"/>
  <c r="BN9" i="14" l="1"/>
  <c r="BN13" i="14"/>
  <c r="BK5" i="14"/>
  <c r="BK6" i="14"/>
  <c r="BK7" i="14"/>
  <c r="BK8" i="14"/>
  <c r="BK9" i="14"/>
  <c r="BL9" i="14" s="1"/>
  <c r="BK10" i="14"/>
  <c r="BK11" i="14"/>
  <c r="BK12" i="14"/>
  <c r="BK13" i="14"/>
  <c r="BL13" i="14" s="1"/>
  <c r="BK4" i="14"/>
  <c r="BI5" i="14"/>
  <c r="BI6" i="14"/>
  <c r="BI7" i="14"/>
  <c r="BI8" i="14"/>
  <c r="BI9" i="14"/>
  <c r="BJ9" i="14" s="1"/>
  <c r="BI10" i="14"/>
  <c r="BI11" i="14"/>
  <c r="BI12" i="14"/>
  <c r="BI13" i="14"/>
  <c r="BJ13" i="14" s="1"/>
  <c r="BI4" i="14"/>
  <c r="BH9" i="14"/>
  <c r="BG5" i="14"/>
  <c r="BG6" i="14"/>
  <c r="BG7" i="14"/>
  <c r="BG8" i="14"/>
  <c r="BG9" i="14"/>
  <c r="BG10" i="14"/>
  <c r="BG11" i="14"/>
  <c r="BG12" i="14"/>
  <c r="BG13" i="14"/>
  <c r="BH13" i="14" s="1"/>
  <c r="BG4" i="14"/>
  <c r="BH32" i="14" l="1"/>
  <c r="BH30" i="14"/>
  <c r="BH31" i="14"/>
  <c r="BH29" i="14"/>
  <c r="BH25" i="14"/>
  <c r="BH24" i="14"/>
  <c r="BH27" i="14"/>
  <c r="BH26" i="14"/>
  <c r="BH28" i="14"/>
  <c r="BL11" i="14"/>
  <c r="BE9" i="14"/>
  <c r="BE13" i="14"/>
  <c r="BB16" i="14"/>
  <c r="BL4" i="14"/>
  <c r="BB4" i="14"/>
  <c r="BE4" i="14" s="1"/>
  <c r="BB12" i="14"/>
  <c r="BH12" i="14" s="1"/>
  <c r="BB11" i="14"/>
  <c r="BN11" i="14" s="1"/>
  <c r="BB10" i="14"/>
  <c r="BE10" i="14" s="1"/>
  <c r="BB8" i="14"/>
  <c r="BJ8" i="14" s="1"/>
  <c r="BB7" i="14"/>
  <c r="BE7" i="14" s="1"/>
  <c r="BB6" i="14"/>
  <c r="BJ6" i="14" s="1"/>
  <c r="BB5" i="14"/>
  <c r="BH5" i="14" s="1"/>
  <c r="BJ7" i="14" l="1"/>
  <c r="BN8" i="14"/>
  <c r="BN4" i="14"/>
  <c r="BJ4" i="14"/>
  <c r="BN6" i="14"/>
  <c r="BL8" i="14"/>
  <c r="BH8" i="14"/>
  <c r="BE8" i="14"/>
  <c r="BF8" i="14" s="1"/>
  <c r="BH6" i="14"/>
  <c r="BL7" i="14"/>
  <c r="BL6" i="14"/>
  <c r="BH4" i="14"/>
  <c r="BH7" i="14"/>
  <c r="BH10" i="14"/>
  <c r="BE6" i="14"/>
  <c r="BF6" i="14" s="1"/>
  <c r="BE12" i="14"/>
  <c r="BF12" i="14" s="1"/>
  <c r="BJ10" i="14"/>
  <c r="BL10" i="14"/>
  <c r="BE5" i="14"/>
  <c r="BJ5" i="14"/>
  <c r="BN5" i="14"/>
  <c r="BL12" i="14"/>
  <c r="BN12" i="14"/>
  <c r="BJ12" i="14"/>
  <c r="BE11" i="14"/>
  <c r="BJ11" i="14"/>
  <c r="BN7" i="14"/>
  <c r="BN10" i="14"/>
  <c r="BH16" i="14"/>
  <c r="BL16" i="14"/>
  <c r="BJ16" i="14"/>
  <c r="BL5" i="14"/>
  <c r="BH11" i="14"/>
  <c r="BF9" i="14" l="1"/>
  <c r="BF5" i="14"/>
  <c r="BK30" i="14"/>
  <c r="BK29" i="14"/>
  <c r="BK27" i="14"/>
  <c r="BK26" i="14"/>
  <c r="BK24" i="14"/>
  <c r="BK25" i="14"/>
  <c r="BK31" i="14"/>
  <c r="BK28" i="14"/>
  <c r="BK32" i="14"/>
  <c r="BF13" i="14"/>
  <c r="BF4" i="14"/>
  <c r="BF7" i="14"/>
  <c r="BF10" i="14"/>
  <c r="BF11" i="14"/>
  <c r="G14" i="9"/>
  <c r="F14" i="9"/>
  <c r="H13" i="9"/>
  <c r="H12" i="9"/>
  <c r="H11" i="9"/>
  <c r="H10" i="9"/>
  <c r="H9" i="9"/>
  <c r="H8" i="9"/>
  <c r="H7" i="9"/>
  <c r="H6" i="9"/>
  <c r="H5" i="9"/>
  <c r="D14" i="9"/>
  <c r="C14" i="9"/>
  <c r="B14" i="9"/>
  <c r="E13" i="9"/>
  <c r="E12" i="9"/>
  <c r="E11" i="9"/>
  <c r="E10" i="9"/>
  <c r="E9" i="9"/>
  <c r="E8" i="9"/>
  <c r="E7" i="9"/>
  <c r="E6" i="9"/>
  <c r="E5" i="9"/>
  <c r="H14" i="9" l="1"/>
  <c r="E14" i="9"/>
</calcChain>
</file>

<file path=xl/sharedStrings.xml><?xml version="1.0" encoding="utf-8"?>
<sst xmlns="http://schemas.openxmlformats.org/spreadsheetml/2006/main" count="1935" uniqueCount="424">
  <si>
    <t>TT</t>
  </si>
  <si>
    <t>Trường</t>
  </si>
  <si>
    <t>TB</t>
  </si>
  <si>
    <t>XT</t>
  </si>
  <si>
    <t>Phổ thông IVS</t>
  </si>
  <si>
    <t>Trung bình toàn tỉnh</t>
  </si>
  <si>
    <t>Lý Nhân Tông</t>
  </si>
  <si>
    <t>Nguyễn Du</t>
  </si>
  <si>
    <t>Trần Hưng Đạo</t>
  </si>
  <si>
    <t>Lê Quý Đôn</t>
  </si>
  <si>
    <t>Trần Nhân Tông</t>
  </si>
  <si>
    <t>Nguyễn Trãi</t>
  </si>
  <si>
    <t>Lương Thế Vinh</t>
  </si>
  <si>
    <t>Tên sở GDĐT</t>
  </si>
  <si>
    <t>TL</t>
  </si>
  <si>
    <t>Sở GDĐT Hải Phòng</t>
  </si>
  <si>
    <t>Sở GDĐT Vĩnh Phúc</t>
  </si>
  <si>
    <t>Sở GDĐT Bắc Ninh</t>
  </si>
  <si>
    <t>Sở GDĐT Nam Định</t>
  </si>
  <si>
    <t>Sở GDĐT Ninh Bình</t>
  </si>
  <si>
    <t>T. thử thg 1</t>
  </si>
  <si>
    <t>Tỉnh</t>
  </si>
  <si>
    <t>Bắc Ninh</t>
  </si>
  <si>
    <t>Vĩnh Phúc</t>
  </si>
  <si>
    <t>Hải Phòng</t>
  </si>
  <si>
    <t>THPT Trần Nguyên Hãn</t>
  </si>
  <si>
    <t>THPT Ngô Gia Tự</t>
  </si>
  <si>
    <t>THPT Trần Hưng Đạo</t>
  </si>
  <si>
    <t>THPT Lê Hồng Phong</t>
  </si>
  <si>
    <t>THPT Hồng Bàng</t>
  </si>
  <si>
    <t>THPT Lương Thế Vinh</t>
  </si>
  <si>
    <t>THPT Hùng Vương</t>
  </si>
  <si>
    <t>TH-THCS-THPT Hàng hải I</t>
  </si>
  <si>
    <t>THPT Ngô Quyền</t>
  </si>
  <si>
    <t>THPT Lê Chân</t>
  </si>
  <si>
    <t>THPT Lý Thái Tổ</t>
  </si>
  <si>
    <t>THPT Chuyên Trần Phú</t>
  </si>
  <si>
    <t>THPT Thái Phiên</t>
  </si>
  <si>
    <t>THPT Hàng Hải</t>
  </si>
  <si>
    <t>PT NCH Nguyễn Tất Thành</t>
  </si>
  <si>
    <t>THPT Thăng Long</t>
  </si>
  <si>
    <t>THPT Marie Curie</t>
  </si>
  <si>
    <t>THPT Hermann Gmeiner</t>
  </si>
  <si>
    <t>THPT Anhxtanh</t>
  </si>
  <si>
    <t>THPT Kiến An</t>
  </si>
  <si>
    <t>THPT Phan Đăng Lưu</t>
  </si>
  <si>
    <t>THPT Hải An</t>
  </si>
  <si>
    <t>THPT Lê Quý Đôn</t>
  </si>
  <si>
    <t>THPT Phan Chu Trinh</t>
  </si>
  <si>
    <t>THPT Đồ Sơn</t>
  </si>
  <si>
    <t>THPT Nội Trú Đồ Sơn</t>
  </si>
  <si>
    <t>THPT An Lão</t>
  </si>
  <si>
    <t>THPT Tân Trào</t>
  </si>
  <si>
    <t>THPT Trần Tất Văn</t>
  </si>
  <si>
    <t>THPT Kiến Thụy</t>
  </si>
  <si>
    <t>THPT Nguyễn Đức Cảnh</t>
  </si>
  <si>
    <t>THPT Mạc Đĩnh Chi</t>
  </si>
  <si>
    <t>THPT Nguyễn Huệ</t>
  </si>
  <si>
    <t>THPT Phạm Ngũ Lão</t>
  </si>
  <si>
    <t>THPT Bạch Đằng</t>
  </si>
  <si>
    <t>THPT Quang Trung</t>
  </si>
  <si>
    <t>THPT Lý Thường Kiệt</t>
  </si>
  <si>
    <t>THPT Lê ích Mộc</t>
  </si>
  <si>
    <t>THPT Thủy Sơn</t>
  </si>
  <si>
    <t>THPT 25/10</t>
  </si>
  <si>
    <t>THPT Nam Triệu</t>
  </si>
  <si>
    <t>THPT Nguyễn Trãi</t>
  </si>
  <si>
    <t>THPT An Dương</t>
  </si>
  <si>
    <t>THPT Tân An</t>
  </si>
  <si>
    <t>THPT An Hải</t>
  </si>
  <si>
    <t>THPT Tiên Lãng</t>
  </si>
  <si>
    <t>THPT Toàn Thắng</t>
  </si>
  <si>
    <t>THPT Hùng Thắng</t>
  </si>
  <si>
    <t>THPT Nhữ Văn Lan</t>
  </si>
  <si>
    <t>THPT Nguyễn Bỉnh Khiêm</t>
  </si>
  <si>
    <t>THPT Tô Hiệu</t>
  </si>
  <si>
    <t>THPT Vĩnh Bảo</t>
  </si>
  <si>
    <t>THPT Cộng Hiền</t>
  </si>
  <si>
    <t>THPT Nguyễn Khuyến</t>
  </si>
  <si>
    <t>THPT Cát Bà</t>
  </si>
  <si>
    <t>THPT Cát Hải</t>
  </si>
  <si>
    <t>THPT Đồng Hòa</t>
  </si>
  <si>
    <t>THPT Lương Khánh Thiện</t>
  </si>
  <si>
    <t>THPT Thụy Hương</t>
  </si>
  <si>
    <t>THPT Quốc Tuấn</t>
  </si>
  <si>
    <t>THPT Quảng Thanh</t>
  </si>
  <si>
    <t>THPT Hữu nghị Quốc tế</t>
  </si>
  <si>
    <t>TH-THCS-THPT Edison</t>
  </si>
  <si>
    <r>
      <rPr>
        <b/>
        <sz val="12"/>
        <color rgb="FF000000"/>
        <rFont val="Calibri"/>
        <family val="2"/>
      </rPr>
      <t>&lt;</t>
    </r>
    <r>
      <rPr>
        <b/>
        <sz val="12"/>
        <color rgb="FF000000"/>
        <rFont val="Times New Roman"/>
        <family val="1"/>
      </rPr>
      <t>5</t>
    </r>
  </si>
  <si>
    <t>Thi thử thg 3.2023</t>
  </si>
  <si>
    <t>So với TB 2022</t>
  </si>
  <si>
    <t>So với 2022</t>
  </si>
  <si>
    <t>Thi thử tháng 3.2023</t>
  </si>
  <si>
    <t>KQ năm 2022</t>
  </si>
  <si>
    <t>KQ năm 2021</t>
  </si>
  <si>
    <t>SL</t>
  </si>
  <si>
    <t>Tổng số dự thi năm 2022</t>
  </si>
  <si>
    <t>THỐNG KÊ ĐIỂM TB THI TỐT NGHIỆP THPT NĂM 2020, 2021, 2022</t>
  </si>
  <si>
    <t>So sánh thứ hạng năm 2022 với 2021</t>
  </si>
  <si>
    <t>THPT Chuyên Bắc Ninh</t>
  </si>
  <si>
    <t>THPT Lê Văn Thịnh</t>
  </si>
  <si>
    <t>THPT Thuận Thành số 1</t>
  </si>
  <si>
    <t>THPT Gia Bình số 1</t>
  </si>
  <si>
    <t>THPT Hàn Thuyên</t>
  </si>
  <si>
    <t>THPT Quế Võ số 1</t>
  </si>
  <si>
    <t>THPT Lương Tài</t>
  </si>
  <si>
    <t>THPT Hoàng Quốc Việt</t>
  </si>
  <si>
    <t>THPT Thuận Thành số 2</t>
  </si>
  <si>
    <t>THPT Yên Phong số 1</t>
  </si>
  <si>
    <t>THPT Tiên Du số 1</t>
  </si>
  <si>
    <t>THPT Thuận Thành số 3</t>
  </si>
  <si>
    <t>THPT Nguyễn Văn Cừ</t>
  </si>
  <si>
    <t>THPT Quế Võ số 2</t>
  </si>
  <si>
    <t>THPT Nguyễn Đăng Đạo</t>
  </si>
  <si>
    <t>THPT Lý Nhân Tông</t>
  </si>
  <si>
    <t>THPT Lương Tài số 2</t>
  </si>
  <si>
    <t>THPT Yên Phong số 2</t>
  </si>
  <si>
    <t>THPT Hàm Long</t>
  </si>
  <si>
    <t>THPT Quế Võ số 3</t>
  </si>
  <si>
    <t>THPT Nguyễn Du</t>
  </si>
  <si>
    <t>PTLC Lý Công Uẩn</t>
  </si>
  <si>
    <t>TT GDNN-GDTX Yên Phong</t>
  </si>
  <si>
    <t>THPT Phố Mới</t>
  </si>
  <si>
    <t>THPT Kinh Bắc</t>
  </si>
  <si>
    <t>TT GDNN-GDTX Từ Sơn</t>
  </si>
  <si>
    <t>PTLC Lương Thế Vinh</t>
  </si>
  <si>
    <t>THPT Từ Sơn</t>
  </si>
  <si>
    <t>THPT Trần Nhân Tông</t>
  </si>
  <si>
    <t>TT GDNN-GDTX Tiên Du</t>
  </si>
  <si>
    <t>TT GDTX Bắc Ninh</t>
  </si>
  <si>
    <t>TT GDTX Thuận Thành</t>
  </si>
  <si>
    <t>THPT Lương Tài số 3</t>
  </si>
  <si>
    <t>Môn</t>
  </si>
  <si>
    <t>Số lượng các đơn vị gửi</t>
  </si>
  <si>
    <t>Số đề đảm bảo chất lượng</t>
  </si>
  <si>
    <t>Tỉ lệ</t>
  </si>
  <si>
    <t>Toán</t>
  </si>
  <si>
    <t>Ngữ văn</t>
  </si>
  <si>
    <t>Tiếng Anh</t>
  </si>
  <si>
    <t>Vật lí</t>
  </si>
  <si>
    <t>Hóa học</t>
  </si>
  <si>
    <t>Sinh học</t>
  </si>
  <si>
    <t>Lịch sử</t>
  </si>
  <si>
    <t>Địa lí</t>
  </si>
  <si>
    <t>GDCD</t>
  </si>
  <si>
    <t>Tổng</t>
  </si>
  <si>
    <t>CHÊNH LỆCH GIỮA ĐIỂM THI TN THPT 2022 VÀ ĐIỂM TB HỌC BẠ</t>
  </si>
  <si>
    <t>Điểm học bạ</t>
  </si>
  <si>
    <t>Điểm thi TN</t>
  </si>
  <si>
    <t>Chênh lệch</t>
  </si>
  <si>
    <t>Điểm</t>
  </si>
  <si>
    <t>Bình Dương</t>
  </si>
  <si>
    <t>Cần Thơ</t>
  </si>
  <si>
    <t>Gia Lai</t>
  </si>
  <si>
    <t>Tuyên Quang</t>
  </si>
  <si>
    <t>Thanh Hoá</t>
  </si>
  <si>
    <t>Hà Nam</t>
  </si>
  <si>
    <t>Tiền Giang</t>
  </si>
  <si>
    <t>Bắc Kạn</t>
  </si>
  <si>
    <t>Bình Thuận</t>
  </si>
  <si>
    <t>Kon Tum</t>
  </si>
  <si>
    <t>Yên Bái</t>
  </si>
  <si>
    <t>Ninh Bình</t>
  </si>
  <si>
    <t>Thừa Thiên Huế</t>
  </si>
  <si>
    <t>Lai Châu</t>
  </si>
  <si>
    <t>Quảng Trị</t>
  </si>
  <si>
    <t>Ninh Thuận</t>
  </si>
  <si>
    <t>Tp. Hồ Chí Minh</t>
  </si>
  <si>
    <t>Thái Nguyên</t>
  </si>
  <si>
    <t>Hà Nội</t>
  </si>
  <si>
    <t>Nam Định</t>
  </si>
  <si>
    <t>Quảng Nam</t>
  </si>
  <si>
    <t>Trà Vinh</t>
  </si>
  <si>
    <t>Lào Cai</t>
  </si>
  <si>
    <t>Hải Dương</t>
  </si>
  <si>
    <t>Nghệ An</t>
  </si>
  <si>
    <t>Đắk Lắk</t>
  </si>
  <si>
    <t>Phú Thọ</t>
  </si>
  <si>
    <t>Bình Định</t>
  </si>
  <si>
    <t>Lâm Đồng</t>
  </si>
  <si>
    <t>Cà Mau</t>
  </si>
  <si>
    <t>Sơn La</t>
  </si>
  <si>
    <t>Quảng Bình</t>
  </si>
  <si>
    <t>Hà Tĩnh</t>
  </si>
  <si>
    <t>Đồng Nai</t>
  </si>
  <si>
    <t>Hậu Giang</t>
  </si>
  <si>
    <t>Kiên Giang</t>
  </si>
  <si>
    <t>Cao Bằng</t>
  </si>
  <si>
    <t>Khánh Hoà</t>
  </si>
  <si>
    <t>Hoà Bình</t>
  </si>
  <si>
    <t>Sóc Trăng</t>
  </si>
  <si>
    <t>Tây Ninh</t>
  </si>
  <si>
    <t>Long An</t>
  </si>
  <si>
    <t>Bạc Liêu</t>
  </si>
  <si>
    <t>Bến Tre</t>
  </si>
  <si>
    <t>Điện Biên</t>
  </si>
  <si>
    <t>Quảng Ninh</t>
  </si>
  <si>
    <t>Đồng Tháp</t>
  </si>
  <si>
    <t>Bắc Giang</t>
  </si>
  <si>
    <t>An Giang</t>
  </si>
  <si>
    <t>Bà Rịa-Vũng Tàu</t>
  </si>
  <si>
    <t>Thái Bình</t>
  </si>
  <si>
    <t>Lạng Sơn</t>
  </si>
  <si>
    <t>Bình Phước</t>
  </si>
  <si>
    <t>Đà Nẵng</t>
  </si>
  <si>
    <t>Hà Giang</t>
  </si>
  <si>
    <t>Hưng Yên</t>
  </si>
  <si>
    <t>Vĩnh Long</t>
  </si>
  <si>
    <t>Quảng Ngãi</t>
  </si>
  <si>
    <t>Phú Yên</t>
  </si>
  <si>
    <t>Cả nước</t>
  </si>
  <si>
    <r>
      <rPr>
        <b/>
        <sz val="12"/>
        <rFont val="Times New Roman"/>
        <family val="1"/>
        <scheme val="major"/>
      </rPr>
      <t>THỐNG KÊ ĐIỂM TRUNG BÌNH THI TỐT NGHIỆP THPT NĂM 2022</t>
    </r>
  </si>
  <si>
    <r>
      <rPr>
        <b/>
        <sz val="12"/>
        <rFont val="Times New Roman"/>
        <family val="1"/>
        <scheme val="major"/>
      </rPr>
      <t>STT</t>
    </r>
  </si>
  <si>
    <r>
      <rPr>
        <b/>
        <sz val="12"/>
        <rFont val="Times New Roman"/>
        <family val="1"/>
        <scheme val="major"/>
      </rPr>
      <t>Mã Trường</t>
    </r>
  </si>
  <si>
    <r>
      <rPr>
        <b/>
        <sz val="12"/>
        <rFont val="Times New Roman"/>
        <family val="1"/>
        <scheme val="major"/>
      </rPr>
      <t>Tên Trường</t>
    </r>
  </si>
  <si>
    <t>Số DT</t>
  </si>
  <si>
    <t>Tổng điểm</t>
  </si>
  <si>
    <t>Trường Phổ thông IVS</t>
  </si>
  <si>
    <t>PT NKTDTT Olympic</t>
  </si>
  <si>
    <t>CĐ Thủy sản</t>
  </si>
  <si>
    <t>Cộng</t>
  </si>
  <si>
    <t>Toàn quốc</t>
  </si>
  <si>
    <t>XÂY DỰNG ĐỀ, CHUYÊN ĐỀ ÔN TẬP NĂM HỌC 2022-2023</t>
  </si>
  <si>
    <t>Đề do GVCC biên soạn</t>
  </si>
  <si>
    <t>Đề do các trường biên soạn và thẩm định chéo</t>
  </si>
  <si>
    <t>Chuyên đề do các trường biên soạn</t>
  </si>
  <si>
    <t>TỔNG HỢP KẾT QUẢ TOÀN QUỐC</t>
  </si>
  <si>
    <t>MÔN TIẾNG ANH</t>
  </si>
  <si>
    <t>Sở GDĐT Hà Nội</t>
  </si>
  <si>
    <t>Sở GDĐT TP. Hồ Chí Minh</t>
  </si>
  <si>
    <t>Sở GDĐT Đà Nẵng</t>
  </si>
  <si>
    <t>Sở GDĐT Bình Dương</t>
  </si>
  <si>
    <t>Sở GDĐT Bà Rịa-Vũng Tàu</t>
  </si>
  <si>
    <t>5-6.4</t>
  </si>
  <si>
    <t>6.6-7.8</t>
  </si>
  <si>
    <t>PTNK TDTT OLympic</t>
  </si>
  <si>
    <t>THPT Gia Bình số 3</t>
  </si>
  <si>
    <t>MÔN NGOẠI NGỮ</t>
  </si>
  <si>
    <t>Đắk Nông</t>
  </si>
  <si>
    <t>PTLC Chu Văn An</t>
  </si>
  <si>
    <t>PTLC Đào Duy Từ</t>
  </si>
  <si>
    <t>THÔNG KÊ TỔNG ĐIỂM THI TNTHPT NĂM 2022 CỦA HỌC SINH TOÀN TRƯỜNG</t>
  </si>
  <si>
    <t>Điểm dư</t>
  </si>
  <si>
    <t>ĐTB</t>
  </si>
  <si>
    <t xml:space="preserve">THỐNG KÊ ĐIỂM TB MÔN TIẾNG ANH THI TỐT NGHIỆP NĂM 2022 </t>
  </si>
  <si>
    <t>THỐNG KÊ ĐIỂM TB MÔN TIẾNG ANH THI TỐT NGHIỆP NĂM 2020, 2021, 2022 
VÀ KQ THI THỬ THÁNG 3/2023</t>
  </si>
  <si>
    <t>Tỉnh/Thành phố</t>
  </si>
  <si>
    <t>Chuyên Lê Hồng Phong</t>
  </si>
  <si>
    <t>Hoàng Văn Thụ</t>
  </si>
  <si>
    <t>A Hải Hậu</t>
  </si>
  <si>
    <t>Nguyễn Khuyến</t>
  </si>
  <si>
    <t>Giao Thủy</t>
  </si>
  <si>
    <t>Lý Tự Trọng</t>
  </si>
  <si>
    <t>Nguyền Đức Thuận</t>
  </si>
  <si>
    <t>C Hải Hậu</t>
  </si>
  <si>
    <t>A Nghĩa Hưng</t>
  </si>
  <si>
    <t>Nguyễn Huệ</t>
  </si>
  <si>
    <t>Xuân Trường B</t>
  </si>
  <si>
    <t>Nguyễn Bính</t>
  </si>
  <si>
    <t>Mỹ Lộc</t>
  </si>
  <si>
    <t>Tống Văn Trân</t>
  </si>
  <si>
    <t>Trần Văn Lan</t>
  </si>
  <si>
    <t>Giao Thủy C</t>
  </si>
  <si>
    <t>Giao Thuỷ B</t>
  </si>
  <si>
    <t>B Nghĩa Hưng</t>
  </si>
  <si>
    <t>B Hải Hậu</t>
  </si>
  <si>
    <t>Phạm Văn Nghi</t>
  </si>
  <si>
    <t>Trực Ninh</t>
  </si>
  <si>
    <t>C Nghĩa Hưng</t>
  </si>
  <si>
    <t>Trực Ninh B</t>
  </si>
  <si>
    <t>Nam Trực</t>
  </si>
  <si>
    <t>Đại An</t>
  </si>
  <si>
    <t>Ngô Quyền</t>
  </si>
  <si>
    <t>Vũ Văn Hiếu</t>
  </si>
  <si>
    <t>Xuân Trường</t>
  </si>
  <si>
    <t>Quốc Tuấn</t>
  </si>
  <si>
    <t>Thịnh Long</t>
  </si>
  <si>
    <t>Trần Văn Bào</t>
  </si>
  <si>
    <t>Mỹ Tho</t>
  </si>
  <si>
    <t>Nghĩa Minh</t>
  </si>
  <si>
    <t>Xuân Trường C</t>
  </si>
  <si>
    <t>Quang Trung</t>
  </si>
  <si>
    <t>An Phúc</t>
  </si>
  <si>
    <t>Nguyễn Trường Thủy</t>
  </si>
  <si>
    <t>Thiên Trường</t>
  </si>
  <si>
    <t>Nguyễn Công Trứ</t>
  </si>
  <si>
    <t>Trần Nhật Duật</t>
  </si>
  <si>
    <t>Đoàn Kết</t>
  </si>
  <si>
    <t>Đỗ Huy Liệu</t>
  </si>
  <si>
    <t>Cao Phong</t>
  </si>
  <si>
    <t>Quất Lâm</t>
  </si>
  <si>
    <t>Nghĩa Hưng</t>
  </si>
  <si>
    <t>Phan Bội Châu</t>
  </si>
  <si>
    <t>Trần Quang Khải</t>
  </si>
  <si>
    <t>Tô Hiến Thành</t>
  </si>
  <si>
    <t>Ý Yên</t>
  </si>
  <si>
    <t>Hùng Vương</t>
  </si>
  <si>
    <t>Nho Quan A</t>
  </si>
  <si>
    <t>Nho Quan B</t>
  </si>
  <si>
    <t>Nho Quan C</t>
  </si>
  <si>
    <t>Dân tộc Nội trú</t>
  </si>
  <si>
    <t>Gia Viễn A</t>
  </si>
  <si>
    <t>Gia Viễn B</t>
  </si>
  <si>
    <t>Gia Viễn C</t>
  </si>
  <si>
    <t>Hoa Lư A</t>
  </si>
  <si>
    <t>Trương Hán Siêu</t>
  </si>
  <si>
    <t>Chuyên Lương Văn Tụy</t>
  </si>
  <si>
    <t>Đinh Tiên Hoàng</t>
  </si>
  <si>
    <t>Ninh Bình - Bạc Liêu</t>
  </si>
  <si>
    <t>Yên Khánh A</t>
  </si>
  <si>
    <t>Yên Khánh B</t>
  </si>
  <si>
    <t>Vũ Duy Thanh</t>
  </si>
  <si>
    <t>Kim Sơn A</t>
  </si>
  <si>
    <t>Kim Sơn B</t>
  </si>
  <si>
    <t>Kim Sơn C</t>
  </si>
  <si>
    <t>Bình Minh</t>
  </si>
  <si>
    <t>Yên Mô A</t>
  </si>
  <si>
    <t>Yên Mô B</t>
  </si>
  <si>
    <t>Tạ Uyên</t>
  </si>
  <si>
    <t>Ngô Thì Nhậm</t>
  </si>
  <si>
    <r>
      <rPr>
        <sz val="14"/>
        <rFont val="Times New Roman"/>
        <family val="1"/>
      </rPr>
      <t>THPT DTNT Tỉnh</t>
    </r>
  </si>
  <si>
    <r>
      <rPr>
        <sz val="14"/>
        <rFont val="Times New Roman"/>
        <family val="1"/>
      </rPr>
      <t>THPT Đội Cấn</t>
    </r>
  </si>
  <si>
    <r>
      <rPr>
        <sz val="14"/>
        <rFont val="Times New Roman"/>
        <family val="1"/>
      </rPr>
      <t>THPT Sáng Sơn</t>
    </r>
  </si>
  <si>
    <r>
      <rPr>
        <sz val="14"/>
        <rFont val="Times New Roman"/>
        <family val="1"/>
      </rPr>
      <t>THPT Tam Dương</t>
    </r>
  </si>
  <si>
    <r>
      <rPr>
        <sz val="14"/>
        <rFont val="Times New Roman"/>
        <family val="1"/>
      </rPr>
      <t>THPT Nguyễn Thị Giang</t>
    </r>
  </si>
  <si>
    <r>
      <rPr>
        <sz val="14"/>
        <rFont val="Times New Roman"/>
        <family val="1"/>
      </rPr>
      <t>THPT Vĩnh Yên</t>
    </r>
  </si>
  <si>
    <r>
      <rPr>
        <sz val="14"/>
        <rFont val="Times New Roman"/>
        <family val="1"/>
      </rPr>
      <t>THPT Bình Xuyên</t>
    </r>
  </si>
  <si>
    <r>
      <rPr>
        <sz val="14"/>
        <rFont val="Times New Roman"/>
        <family val="1"/>
      </rPr>
      <t>THPT Bình Sơn</t>
    </r>
  </si>
  <si>
    <r>
      <rPr>
        <sz val="14"/>
        <rFont val="Times New Roman"/>
        <family val="1"/>
      </rPr>
      <t>THPT Tam Đảo</t>
    </r>
  </si>
  <si>
    <r>
      <rPr>
        <sz val="14"/>
        <rFont val="Times New Roman"/>
        <family val="1"/>
      </rPr>
      <t>THPT Xuân Hòa</t>
    </r>
  </si>
  <si>
    <r>
      <rPr>
        <sz val="14"/>
        <rFont val="Times New Roman"/>
        <family val="1"/>
      </rPr>
      <t>THPT Trần Nguyên Hãn</t>
    </r>
  </si>
  <si>
    <r>
      <rPr>
        <sz val="14"/>
        <rFont val="Times New Roman"/>
        <family val="1"/>
      </rPr>
      <t>THPT Nguyễn Viết Xuân</t>
    </r>
  </si>
  <si>
    <r>
      <rPr>
        <sz val="14"/>
        <rFont val="Times New Roman"/>
        <family val="1"/>
      </rPr>
      <t>THPT Ngô Gia Tự</t>
    </r>
  </si>
  <si>
    <r>
      <rPr>
        <sz val="14"/>
        <rFont val="Times New Roman"/>
        <family val="1"/>
      </rPr>
      <t>THPT Chuyên Vĩnh Phúc</t>
    </r>
  </si>
  <si>
    <r>
      <rPr>
        <sz val="14"/>
        <rFont val="Times New Roman"/>
        <family val="1"/>
      </rPr>
      <t>THPT Quang Hà</t>
    </r>
  </si>
  <si>
    <r>
      <rPr>
        <sz val="14"/>
        <rFont val="Times New Roman"/>
        <family val="1"/>
      </rPr>
      <t>THPT Trần Phú</t>
    </r>
  </si>
  <si>
    <r>
      <rPr>
        <sz val="14"/>
        <rFont val="Times New Roman"/>
        <family val="1"/>
      </rPr>
      <t>THPT Đồng Đậu</t>
    </r>
  </si>
  <si>
    <r>
      <rPr>
        <sz val="14"/>
        <rFont val="Times New Roman"/>
        <family val="1"/>
      </rPr>
      <t>THPT Lê Xoay</t>
    </r>
  </si>
  <si>
    <r>
      <rPr>
        <sz val="14"/>
        <rFont val="Times New Roman"/>
        <family val="1"/>
      </rPr>
      <t>THPT Yên Lạc</t>
    </r>
  </si>
  <si>
    <r>
      <rPr>
        <sz val="14"/>
        <rFont val="Times New Roman"/>
        <family val="1"/>
      </rPr>
      <t>THPT Tam Đảo 2</t>
    </r>
  </si>
  <si>
    <r>
      <rPr>
        <sz val="14"/>
        <rFont val="Times New Roman"/>
        <family val="1"/>
      </rPr>
      <t>THPT Trần Hưng Đạo</t>
    </r>
  </si>
  <si>
    <r>
      <rPr>
        <sz val="14"/>
        <rFont val="Times New Roman"/>
        <family val="1"/>
      </rPr>
      <t>THPT Nguyễn Thái Học</t>
    </r>
  </si>
  <si>
    <r>
      <rPr>
        <sz val="14"/>
        <rFont val="Times New Roman"/>
        <family val="1"/>
      </rPr>
      <t>THPT Phạm Công Bình</t>
    </r>
  </si>
  <si>
    <r>
      <rPr>
        <sz val="14"/>
        <rFont val="Times New Roman"/>
        <family val="1"/>
      </rPr>
      <t>THPT Hai Bà Trưng</t>
    </r>
  </si>
  <si>
    <r>
      <rPr>
        <sz val="14"/>
        <rFont val="Times New Roman"/>
        <family val="1"/>
      </rPr>
      <t>THPT Tam Dương 2</t>
    </r>
  </si>
  <si>
    <r>
      <rPr>
        <sz val="14"/>
        <rFont val="Times New Roman"/>
        <family val="1"/>
      </rPr>
      <t>THPT Bến Tre</t>
    </r>
  </si>
  <si>
    <r>
      <rPr>
        <sz val="14"/>
        <rFont val="Times New Roman"/>
        <family val="1"/>
      </rPr>
      <t>THPT Yên Lạc 2</t>
    </r>
  </si>
  <si>
    <r>
      <rPr>
        <sz val="14"/>
        <rFont val="Times New Roman"/>
        <family val="1"/>
      </rPr>
      <t>THPT Võ Thị Sáu</t>
    </r>
  </si>
  <si>
    <r>
      <rPr>
        <sz val="14"/>
        <rFont val="Times New Roman"/>
        <family val="1"/>
      </rPr>
      <t>THPT Liễn Sơn</t>
    </r>
  </si>
  <si>
    <t>THỐNG KÊ ĐIỂM TB MÔN TIẾNG ANH THI TỐT NGHIỆP NĂM 2022
CỦA 5 TỈNH: BẮC NINH, HẢI PHÒNG, VĨNH PHÚC, NĂM ĐỊNH, NINH BÌNH</t>
  </si>
  <si>
    <t xml:space="preserve"> THAM GIA THI VÀ CÓ CHỨNG CHỈ IELTS NĂM HỌC 2021-2022</t>
  </si>
  <si>
    <t>STT</t>
  </si>
  <si>
    <t>Tổng số HS dự thi</t>
  </si>
  <si>
    <t>Lớp 10</t>
  </si>
  <si>
    <t>Lớp 11</t>
  </si>
  <si>
    <t>Lớp 12</t>
  </si>
  <si>
    <t>Kết quả</t>
  </si>
  <si>
    <t>Ghi chú</t>
  </si>
  <si>
    <t>8.0 trở lên</t>
  </si>
  <si>
    <t>THPT Thuận Thành 1</t>
  </si>
  <si>
    <t>THPT Thuận Thành 2</t>
  </si>
  <si>
    <t>THPT Thuận Thành 3</t>
  </si>
  <si>
    <t>THPT Gia Bình 1</t>
  </si>
  <si>
    <t>THPT Lương Tài 1</t>
  </si>
  <si>
    <t>THPT Lương Tài 2</t>
  </si>
  <si>
    <t>THPT Lương Tài 3</t>
  </si>
  <si>
    <t>THPT Tiên Du 1</t>
  </si>
  <si>
    <t xml:space="preserve"> PTNK TDTT Olympic</t>
  </si>
  <si>
    <t>PT Lý Công Uẩn</t>
  </si>
  <si>
    <t>THPT Yên Phong 1</t>
  </si>
  <si>
    <t>THPT Yên Phong 2</t>
  </si>
  <si>
    <t>TPT QT Kinh Bắc</t>
  </si>
  <si>
    <t>THPT Chu Văn An</t>
  </si>
  <si>
    <t>THPT Đào Duy Từ</t>
  </si>
  <si>
    <t>THPT Quế Võ 1</t>
  </si>
  <si>
    <t>THPT Quế Võ 2</t>
  </si>
  <si>
    <t>THPT Quế Võ 3</t>
  </si>
  <si>
    <t>TỔNG CỘNG</t>
  </si>
  <si>
    <t>THPT Chuyên BN</t>
  </si>
  <si>
    <t>Trên điểm TB TQ</t>
  </si>
  <si>
    <t>Dưới điểm TB TQ</t>
  </si>
  <si>
    <t>XẾP HẠNG</t>
  </si>
  <si>
    <t>ĐIỂM TRUNG BÌNH</t>
  </si>
  <si>
    <t>Năm 2021</t>
  </si>
  <si>
    <t>Năm 2020</t>
  </si>
  <si>
    <t>Năm 2019</t>
  </si>
  <si>
    <t>Năm 2018</t>
  </si>
  <si>
    <t>Năm 2017</t>
  </si>
  <si>
    <t>CẢ NƯỚC</t>
  </si>
  <si>
    <t>THỐNG KÊ ĐIỂM THI TN VÀ THI THPTQG CÁC NĂM CỦA MỘT SỐ TỈNH</t>
  </si>
  <si>
    <t>Năm 2022</t>
  </si>
  <si>
    <t>TỔNG HỢP KẾT QUẢ THI TN THPT NĂM 2022 CỦA 10 TỈNH DẪN ĐẦU TOÀN QUỐC</t>
  </si>
  <si>
    <r>
      <rPr>
        <b/>
        <sz val="14"/>
        <color rgb="FF000000"/>
        <rFont val="Calibri"/>
        <family val="2"/>
      </rPr>
      <t>&lt;</t>
    </r>
    <r>
      <rPr>
        <b/>
        <sz val="14"/>
        <color rgb="FF000000"/>
        <rFont val="Times New Roman"/>
        <family val="1"/>
      </rPr>
      <t>5</t>
    </r>
  </si>
  <si>
    <t>TP. Hồ Chí Minh</t>
  </si>
  <si>
    <t>8-8.8</t>
  </si>
  <si>
    <t>≥9</t>
  </si>
  <si>
    <t xml:space="preserve">SỐ LƯỢNG HỌC SINH CẤP THPT BẮC NINH </t>
  </si>
  <si>
    <t>Khối A1</t>
  </si>
  <si>
    <t>Thủ khoa toàn quốc</t>
  </si>
  <si>
    <t>THỐNG KÊ HỌC SINH TRONG TỐP 100 KHỐI A1, KHỐI D</t>
  </si>
  <si>
    <t>Tỉnh/TP</t>
  </si>
  <si>
    <t>9.8</t>
  </si>
  <si>
    <t>28.95</t>
  </si>
  <si>
    <t>29.8</t>
  </si>
  <si>
    <t>28.8</t>
  </si>
  <si>
    <t>28.55</t>
  </si>
  <si>
    <t>9.2</t>
  </si>
  <si>
    <t>9.75</t>
  </si>
  <si>
    <t>9.4</t>
  </si>
  <si>
    <t>9.6</t>
  </si>
  <si>
    <t>Văn</t>
  </si>
  <si>
    <t>28.7</t>
  </si>
  <si>
    <t>9.5</t>
  </si>
  <si>
    <t>28.25</t>
  </si>
  <si>
    <t>28.20</t>
  </si>
  <si>
    <t>28.15</t>
  </si>
  <si>
    <t>28.10</t>
  </si>
  <si>
    <t>28.05</t>
  </si>
  <si>
    <t>28.00</t>
  </si>
  <si>
    <t>9.25</t>
  </si>
  <si>
    <t>8.8</t>
  </si>
  <si>
    <t>8.4</t>
  </si>
  <si>
    <t>Khối D</t>
  </si>
  <si>
    <t>Tốp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</si>
</sst>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0.0"/>
    <numFmt numFmtId="167" formatCode="0.000%"/>
    <numFmt numFmtId="168" formatCode="#,##0.000"/>
  </numFmts>
  <fonts count="50"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scheme val="major"/>
    </font>
    <font>
      <sz val="10"/>
      <name val="Arial"/>
    </font>
    <font>
      <sz val="11"/>
      <name val="Times New Roman"/>
      <family val="1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12"/>
      <color theme="1"/>
      <name val="Times New Roman"/>
      <family val="2"/>
      <charset val="163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Calibri"/>
      <family val="2"/>
      <charset val="163"/>
    </font>
    <font>
      <sz val="14"/>
      <color indexed="8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name val="Times New Roman"/>
      <family val="1"/>
      <scheme val="major"/>
    </font>
    <font>
      <sz val="14"/>
      <color rgb="FF000000"/>
      <name val="Times New Roman"/>
      <family val="1"/>
    </font>
    <font>
      <sz val="11"/>
      <color rgb="FF000000"/>
      <name val="Notosans-regular"/>
    </font>
    <font>
      <sz val="14"/>
      <color indexed="8"/>
      <name val="Calibri"/>
      <family val="2"/>
    </font>
    <font>
      <sz val="14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1"/>
      <color rgb="FF000000"/>
      <name val="Times New Roman"/>
      <family val="1"/>
    </font>
    <font>
      <i/>
      <sz val="12"/>
      <name val="Times New Roman"/>
      <family val="1"/>
      <scheme val="major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rgb="FF000000"/>
      <name val="Times New Roman"/>
      <family val="2"/>
      <charset val="163"/>
    </font>
    <font>
      <b/>
      <sz val="14"/>
      <color rgb="FF000000"/>
      <name val="Calibri"/>
      <family val="2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2"/>
    </font>
    <font>
      <b/>
      <sz val="14"/>
      <name val="Times New Roman"/>
      <family val="1"/>
      <scheme val="major"/>
    </font>
    <font>
      <sz val="13"/>
      <color indexed="8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b/>
      <sz val="13"/>
      <color indexed="8"/>
      <name val="Times New Roman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 applyNumberFormat="0" applyFont="0" applyFill="0" applyBorder="0" applyAlignment="0" applyProtection="0"/>
    <xf numFmtId="0" fontId="8" fillId="0" borderId="0"/>
    <xf numFmtId="0" fontId="12" fillId="0" borderId="0"/>
    <xf numFmtId="0" fontId="14" fillId="0" borderId="0"/>
    <xf numFmtId="0" fontId="14" fillId="0" borderId="0"/>
    <xf numFmtId="0" fontId="8" fillId="0" borderId="0"/>
    <xf numFmtId="0" fontId="14" fillId="0" borderId="0"/>
  </cellStyleXfs>
  <cellXfs count="3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 wrapText="1"/>
    </xf>
    <xf numFmtId="2" fontId="16" fillId="2" borderId="3" xfId="1" applyNumberFormat="1" applyFont="1" applyFill="1" applyBorder="1" applyAlignment="1">
      <alignment horizontal="center" vertical="center" wrapText="1"/>
    </xf>
    <xf numFmtId="0" fontId="17" fillId="9" borderId="3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11" fillId="6" borderId="3" xfId="1" applyFont="1" applyFill="1" applyBorder="1" applyAlignment="1">
      <alignment horizontal="center" vertical="center"/>
    </xf>
    <xf numFmtId="0" fontId="17" fillId="6" borderId="3" xfId="1" applyFont="1" applyFill="1" applyBorder="1" applyAlignment="1">
      <alignment horizontal="center" vertical="center"/>
    </xf>
    <xf numFmtId="165" fontId="17" fillId="6" borderId="3" xfId="1" applyNumberFormat="1" applyFont="1" applyFill="1" applyBorder="1" applyAlignment="1">
      <alignment horizontal="center" vertical="center"/>
    </xf>
    <xf numFmtId="1" fontId="6" fillId="9" borderId="3" xfId="1" applyNumberFormat="1" applyFont="1" applyFill="1" applyBorder="1" applyAlignment="1">
      <alignment horizontal="center" vertical="center"/>
    </xf>
    <xf numFmtId="0" fontId="17" fillId="9" borderId="0" xfId="1" applyFont="1" applyFill="1" applyAlignment="1">
      <alignment horizontal="center" vertical="center"/>
    </xf>
    <xf numFmtId="0" fontId="17" fillId="6" borderId="0" xfId="1" applyFont="1" applyFill="1"/>
    <xf numFmtId="0" fontId="6" fillId="2" borderId="5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164" fontId="11" fillId="4" borderId="5" xfId="1" applyNumberFormat="1" applyFont="1" applyFill="1" applyBorder="1" applyAlignment="1">
      <alignment horizontal="center" vertical="center"/>
    </xf>
    <xf numFmtId="165" fontId="6" fillId="2" borderId="5" xfId="1" applyNumberFormat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165" fontId="17" fillId="3" borderId="5" xfId="1" applyNumberFormat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center" vertical="center"/>
    </xf>
    <xf numFmtId="0" fontId="25" fillId="0" borderId="0" xfId="0" applyFont="1"/>
    <xf numFmtId="0" fontId="24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165" fontId="26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/>
    </xf>
    <xf numFmtId="0" fontId="28" fillId="8" borderId="3" xfId="0" applyFont="1" applyFill="1" applyBorder="1" applyAlignment="1">
      <alignment vertical="center" wrapText="1"/>
    </xf>
    <xf numFmtId="0" fontId="28" fillId="4" borderId="3" xfId="0" applyFont="1" applyFill="1" applyBorder="1" applyAlignment="1">
      <alignment vertical="center" wrapText="1"/>
    </xf>
    <xf numFmtId="0" fontId="11" fillId="0" borderId="0" xfId="4" applyFont="1" applyAlignment="1">
      <alignment vertical="top"/>
    </xf>
    <xf numFmtId="0" fontId="11" fillId="0" borderId="0" xfId="4" applyFont="1"/>
    <xf numFmtId="0" fontId="11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 wrapText="1"/>
    </xf>
    <xf numFmtId="0" fontId="28" fillId="0" borderId="3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justify"/>
    </xf>
    <xf numFmtId="0" fontId="11" fillId="0" borderId="3" xfId="4" applyFont="1" applyBorder="1" applyAlignment="1">
      <alignment horizontal="center"/>
    </xf>
    <xf numFmtId="0" fontId="11" fillId="0" borderId="3" xfId="4" applyFont="1" applyBorder="1" applyAlignment="1">
      <alignment horizontal="left"/>
    </xf>
    <xf numFmtId="0" fontId="11" fillId="0" borderId="3" xfId="4" applyFont="1" applyBorder="1"/>
    <xf numFmtId="0" fontId="28" fillId="0" borderId="3" xfId="4" applyFont="1" applyBorder="1" applyAlignment="1">
      <alignment horizontal="left" vertical="top"/>
    </xf>
    <xf numFmtId="0" fontId="28" fillId="0" borderId="3" xfId="4" applyFont="1" applyBorder="1" applyAlignment="1">
      <alignment horizontal="center"/>
    </xf>
    <xf numFmtId="0" fontId="28" fillId="0" borderId="0" xfId="4" applyFont="1"/>
    <xf numFmtId="0" fontId="28" fillId="0" borderId="3" xfId="4" applyFont="1" applyBorder="1"/>
    <xf numFmtId="0" fontId="11" fillId="0" borderId="0" xfId="4" applyFont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2" borderId="0" xfId="5" applyFont="1" applyFill="1"/>
    <xf numFmtId="0" fontId="10" fillId="0" borderId="0" xfId="5" applyFont="1"/>
    <xf numFmtId="0" fontId="6" fillId="2" borderId="0" xfId="5" applyFont="1" applyFill="1" applyAlignment="1">
      <alignment horizontal="center" vertical="center"/>
    </xf>
    <xf numFmtId="0" fontId="6" fillId="2" borderId="0" xfId="5" applyFont="1" applyFill="1"/>
    <xf numFmtId="0" fontId="8" fillId="0" borderId="0" xfId="5"/>
    <xf numFmtId="0" fontId="8" fillId="0" borderId="0" xfId="5" applyAlignment="1">
      <alignment horizontal="center" vertical="center"/>
    </xf>
    <xf numFmtId="166" fontId="7" fillId="2" borderId="3" xfId="5" applyNumberFormat="1" applyFont="1" applyFill="1" applyBorder="1" applyAlignment="1">
      <alignment horizontal="center" vertical="center"/>
    </xf>
    <xf numFmtId="0" fontId="29" fillId="2" borderId="3" xfId="5" applyFont="1" applyFill="1" applyBorder="1" applyAlignment="1">
      <alignment horizontal="center" vertical="center"/>
    </xf>
    <xf numFmtId="0" fontId="29" fillId="2" borderId="3" xfId="5" applyFont="1" applyFill="1" applyBorder="1" applyAlignment="1">
      <alignment vertical="center"/>
    </xf>
    <xf numFmtId="0" fontId="30" fillId="4" borderId="3" xfId="5" applyFont="1" applyFill="1" applyBorder="1" applyAlignment="1">
      <alignment horizontal="left" vertical="center" wrapText="1" indent="1"/>
    </xf>
    <xf numFmtId="0" fontId="6" fillId="2" borderId="3" xfId="5" applyFont="1" applyFill="1" applyBorder="1" applyAlignment="1">
      <alignment horizontal="center" vertical="center"/>
    </xf>
    <xf numFmtId="0" fontId="8" fillId="0" borderId="3" xfId="5" applyBorder="1" applyAlignment="1">
      <alignment horizontal="center" vertical="center"/>
    </xf>
    <xf numFmtId="10" fontId="8" fillId="0" borderId="3" xfId="5" applyNumberFormat="1" applyBorder="1" applyAlignment="1">
      <alignment horizontal="center" vertical="center"/>
    </xf>
    <xf numFmtId="1" fontId="6" fillId="2" borderId="3" xfId="5" applyNumberFormat="1" applyFont="1" applyFill="1" applyBorder="1" applyAlignment="1">
      <alignment horizontal="center" vertical="center"/>
    </xf>
    <xf numFmtId="167" fontId="6" fillId="2" borderId="3" xfId="5" applyNumberFormat="1" applyFont="1" applyFill="1" applyBorder="1" applyAlignment="1">
      <alignment horizontal="center" vertical="center"/>
    </xf>
    <xf numFmtId="0" fontId="29" fillId="7" borderId="3" xfId="5" applyFont="1" applyFill="1" applyBorder="1" applyAlignment="1">
      <alignment horizontal="center" vertical="center"/>
    </xf>
    <xf numFmtId="0" fontId="29" fillId="7" borderId="3" xfId="5" applyFont="1" applyFill="1" applyBorder="1" applyAlignment="1">
      <alignment vertical="center"/>
    </xf>
    <xf numFmtId="0" fontId="6" fillId="7" borderId="3" xfId="5" applyFont="1" applyFill="1" applyBorder="1" applyAlignment="1">
      <alignment horizontal="center" vertical="center"/>
    </xf>
    <xf numFmtId="167" fontId="6" fillId="7" borderId="3" xfId="5" applyNumberFormat="1" applyFont="1" applyFill="1" applyBorder="1" applyAlignment="1">
      <alignment horizontal="center" vertical="center"/>
    </xf>
    <xf numFmtId="1" fontId="6" fillId="7" borderId="3" xfId="5" applyNumberFormat="1" applyFont="1" applyFill="1" applyBorder="1" applyAlignment="1">
      <alignment horizontal="center" vertical="center"/>
    </xf>
    <xf numFmtId="0" fontId="8" fillId="8" borderId="3" xfId="5" applyFill="1" applyBorder="1" applyAlignment="1">
      <alignment horizontal="center" vertical="center"/>
    </xf>
    <xf numFmtId="10" fontId="8" fillId="8" borderId="3" xfId="5" applyNumberFormat="1" applyFill="1" applyBorder="1" applyAlignment="1">
      <alignment horizontal="center" vertical="center"/>
    </xf>
    <xf numFmtId="0" fontId="8" fillId="8" borderId="0" xfId="5" applyFill="1"/>
    <xf numFmtId="1" fontId="11" fillId="6" borderId="3" xfId="1" applyNumberFormat="1" applyFont="1" applyFill="1" applyBorder="1" applyAlignment="1">
      <alignment horizontal="center" vertical="center"/>
    </xf>
    <xf numFmtId="1" fontId="17" fillId="6" borderId="3" xfId="1" applyNumberFormat="1" applyFont="1" applyFill="1" applyBorder="1" applyAlignment="1">
      <alignment horizontal="center" vertical="center"/>
    </xf>
    <xf numFmtId="1" fontId="11" fillId="4" borderId="5" xfId="1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1" fillId="0" borderId="0" xfId="0" applyFont="1"/>
    <xf numFmtId="168" fontId="11" fillId="4" borderId="3" xfId="0" applyNumberFormat="1" applyFont="1" applyFill="1" applyBorder="1" applyAlignment="1">
      <alignment horizontal="center" vertical="center" wrapText="1"/>
    </xf>
    <xf numFmtId="168" fontId="11" fillId="0" borderId="3" xfId="0" applyNumberFormat="1" applyFont="1" applyBorder="1" applyAlignment="1">
      <alignment vertical="center"/>
    </xf>
    <xf numFmtId="168" fontId="28" fillId="8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justify" vertical="center" wrapText="1"/>
    </xf>
    <xf numFmtId="168" fontId="28" fillId="4" borderId="3" xfId="0" applyNumberFormat="1" applyFont="1" applyFill="1" applyBorder="1" applyAlignment="1">
      <alignment horizontal="center" vertical="center" wrapText="1"/>
    </xf>
    <xf numFmtId="168" fontId="28" fillId="8" borderId="3" xfId="0" applyNumberFormat="1" applyFont="1" applyFill="1" applyBorder="1" applyAlignment="1">
      <alignment vertical="center"/>
    </xf>
    <xf numFmtId="168" fontId="28" fillId="0" borderId="3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6" borderId="3" xfId="0" applyFont="1" applyFill="1" applyBorder="1" applyAlignment="1">
      <alignment vertical="center"/>
    </xf>
    <xf numFmtId="2" fontId="32" fillId="6" borderId="3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vertical="center" wrapText="1"/>
    </xf>
    <xf numFmtId="0" fontId="32" fillId="6" borderId="3" xfId="0" applyFont="1" applyFill="1" applyBorder="1" applyAlignment="1">
      <alignment horizontal="left"/>
    </xf>
    <xf numFmtId="0" fontId="32" fillId="10" borderId="3" xfId="0" applyFont="1" applyFill="1" applyBorder="1" applyAlignment="1">
      <alignment horizontal="left"/>
    </xf>
    <xf numFmtId="0" fontId="2" fillId="10" borderId="3" xfId="0" applyFont="1" applyFill="1" applyBorder="1" applyAlignment="1">
      <alignment vertical="center"/>
    </xf>
    <xf numFmtId="2" fontId="32" fillId="10" borderId="3" xfId="0" applyNumberFormat="1" applyFont="1" applyFill="1" applyBorder="1" applyAlignment="1">
      <alignment horizontal="center" vertical="center"/>
    </xf>
    <xf numFmtId="2" fontId="32" fillId="10" borderId="3" xfId="0" applyNumberFormat="1" applyFont="1" applyFill="1" applyBorder="1" applyAlignment="1">
      <alignment horizontal="center"/>
    </xf>
    <xf numFmtId="0" fontId="32" fillId="10" borderId="3" xfId="0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left" vertical="center"/>
    </xf>
    <xf numFmtId="0" fontId="2" fillId="11" borderId="3" xfId="0" applyFont="1" applyFill="1" applyBorder="1" applyAlignment="1">
      <alignment vertical="center"/>
    </xf>
    <xf numFmtId="0" fontId="2" fillId="11" borderId="3" xfId="0" applyFont="1" applyFill="1" applyBorder="1" applyAlignment="1">
      <alignment horizontal="justify" vertical="center"/>
    </xf>
    <xf numFmtId="0" fontId="32" fillId="5" borderId="3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vertical="center"/>
    </xf>
    <xf numFmtId="2" fontId="32" fillId="5" borderId="3" xfId="0" applyNumberFormat="1" applyFont="1" applyFill="1" applyBorder="1" applyAlignment="1">
      <alignment horizontal="center" vertical="top"/>
    </xf>
    <xf numFmtId="0" fontId="32" fillId="5" borderId="3" xfId="0" applyFont="1" applyFill="1" applyBorder="1" applyAlignment="1">
      <alignment horizontal="justify" vertical="top"/>
    </xf>
    <xf numFmtId="2" fontId="32" fillId="5" borderId="3" xfId="0" applyNumberFormat="1" applyFont="1" applyFill="1" applyBorder="1" applyAlignment="1">
      <alignment horizontal="center" vertical="center"/>
    </xf>
    <xf numFmtId="0" fontId="32" fillId="12" borderId="3" xfId="4" applyFont="1" applyFill="1" applyBorder="1" applyAlignment="1">
      <alignment horizontal="left" vertical="center"/>
    </xf>
    <xf numFmtId="0" fontId="2" fillId="12" borderId="3" xfId="0" applyFont="1" applyFill="1" applyBorder="1" applyAlignment="1">
      <alignment vertical="center"/>
    </xf>
    <xf numFmtId="2" fontId="2" fillId="12" borderId="3" xfId="4" applyNumberFormat="1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left" vertical="center"/>
    </xf>
    <xf numFmtId="0" fontId="2" fillId="11" borderId="4" xfId="0" applyFont="1" applyFill="1" applyBorder="1" applyAlignment="1">
      <alignment vertical="center"/>
    </xf>
    <xf numFmtId="2" fontId="2" fillId="11" borderId="3" xfId="0" applyNumberFormat="1" applyFont="1" applyFill="1" applyBorder="1" applyAlignment="1">
      <alignment horizontal="center" vertical="center"/>
    </xf>
    <xf numFmtId="2" fontId="2" fillId="11" borderId="4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33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0" fontId="35" fillId="0" borderId="15" xfId="0" applyFont="1" applyBorder="1" applyAlignment="1">
      <alignment vertical="center"/>
    </xf>
    <xf numFmtId="0" fontId="35" fillId="0" borderId="17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35" fillId="0" borderId="15" xfId="0" applyFont="1" applyBorder="1" applyAlignment="1">
      <alignment horizontal="left" vertical="center"/>
    </xf>
    <xf numFmtId="0" fontId="36" fillId="0" borderId="0" xfId="0" applyFont="1" applyAlignment="1">
      <alignment horizontal="center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9" xfId="0" applyFont="1" applyBorder="1" applyAlignment="1">
      <alignment vertical="center"/>
    </xf>
    <xf numFmtId="0" fontId="37" fillId="0" borderId="9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0" xfId="0" applyFont="1" applyAlignment="1"/>
    <xf numFmtId="0" fontId="35" fillId="0" borderId="0" xfId="0" applyFont="1" applyBorder="1" applyAlignment="1">
      <alignment horizontal="center"/>
    </xf>
    <xf numFmtId="0" fontId="38" fillId="8" borderId="3" xfId="4" applyFont="1" applyFill="1" applyBorder="1" applyAlignment="1">
      <alignment horizontal="center"/>
    </xf>
    <xf numFmtId="0" fontId="11" fillId="8" borderId="3" xfId="4" applyFont="1" applyFill="1" applyBorder="1" applyAlignment="1">
      <alignment horizontal="center"/>
    </xf>
    <xf numFmtId="0" fontId="11" fillId="8" borderId="3" xfId="4" applyFont="1" applyFill="1" applyBorder="1" applyAlignment="1">
      <alignment horizontal="left"/>
    </xf>
    <xf numFmtId="0" fontId="11" fillId="8" borderId="3" xfId="4" applyFont="1" applyFill="1" applyBorder="1"/>
    <xf numFmtId="0" fontId="6" fillId="9" borderId="3" xfId="5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165" fontId="6" fillId="9" borderId="5" xfId="1" applyNumberFormat="1" applyFont="1" applyFill="1" applyBorder="1" applyAlignment="1">
      <alignment horizontal="center" vertical="center"/>
    </xf>
    <xf numFmtId="0" fontId="17" fillId="6" borderId="5" xfId="1" applyFont="1" applyFill="1" applyBorder="1" applyAlignment="1">
      <alignment horizontal="center" vertical="center"/>
    </xf>
    <xf numFmtId="165" fontId="17" fillId="6" borderId="5" xfId="1" applyNumberFormat="1" applyFont="1" applyFill="1" applyBorder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0" fontId="39" fillId="0" borderId="3" xfId="6" applyFont="1" applyBorder="1" applyAlignment="1">
      <alignment horizontal="center" vertical="center"/>
    </xf>
    <xf numFmtId="0" fontId="39" fillId="0" borderId="3" xfId="6" applyFont="1" applyBorder="1" applyAlignment="1">
      <alignment horizontal="center" vertical="center" wrapText="1"/>
    </xf>
    <xf numFmtId="0" fontId="32" fillId="0" borderId="3" xfId="6" applyFont="1" applyBorder="1" applyAlignment="1">
      <alignment horizontal="left" vertical="center"/>
    </xf>
    <xf numFmtId="0" fontId="32" fillId="0" borderId="3" xfId="6" applyFont="1" applyBorder="1" applyAlignment="1">
      <alignment horizontal="center" vertical="center"/>
    </xf>
    <xf numFmtId="0" fontId="39" fillId="0" borderId="3" xfId="6" applyFont="1" applyBorder="1" applyAlignment="1">
      <alignment horizontal="left" vertical="center"/>
    </xf>
    <xf numFmtId="0" fontId="8" fillId="3" borderId="0" xfId="5" applyFill="1"/>
    <xf numFmtId="0" fontId="11" fillId="3" borderId="5" xfId="1" applyFont="1" applyFill="1" applyBorder="1" applyAlignment="1">
      <alignment horizontal="center" vertical="center"/>
    </xf>
    <xf numFmtId="164" fontId="11" fillId="3" borderId="5" xfId="1" applyNumberFormat="1" applyFont="1" applyFill="1" applyBorder="1" applyAlignment="1">
      <alignment horizontal="center" vertical="center"/>
    </xf>
    <xf numFmtId="0" fontId="8" fillId="3" borderId="0" xfId="5" applyFill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1" fontId="6" fillId="2" borderId="3" xfId="1" applyNumberFormat="1" applyFont="1" applyFill="1" applyBorder="1" applyAlignment="1">
      <alignment horizontal="center" vertical="center"/>
    </xf>
    <xf numFmtId="165" fontId="17" fillId="3" borderId="3" xfId="1" applyNumberFormat="1" applyFont="1" applyFill="1" applyBorder="1" applyAlignment="1">
      <alignment horizontal="center" vertical="center"/>
    </xf>
    <xf numFmtId="0" fontId="17" fillId="3" borderId="0" xfId="1" applyFont="1" applyFill="1"/>
    <xf numFmtId="0" fontId="8" fillId="3" borderId="3" xfId="5" applyFill="1" applyBorder="1" applyAlignment="1">
      <alignment horizontal="center" vertical="center"/>
    </xf>
    <xf numFmtId="10" fontId="8" fillId="3" borderId="3" xfId="5" applyNumberFormat="1" applyFill="1" applyBorder="1" applyAlignment="1">
      <alignment horizontal="center" vertical="center"/>
    </xf>
    <xf numFmtId="165" fontId="17" fillId="3" borderId="0" xfId="1" applyNumberFormat="1" applyFont="1" applyFill="1" applyAlignment="1">
      <alignment horizontal="center" vertical="center"/>
    </xf>
    <xf numFmtId="2" fontId="45" fillId="2" borderId="3" xfId="1" applyNumberFormat="1" applyFont="1" applyFill="1" applyBorder="1" applyAlignment="1">
      <alignment horizontal="center" vertical="center" wrapText="1"/>
    </xf>
    <xf numFmtId="2" fontId="40" fillId="2" borderId="3" xfId="1" applyNumberFormat="1" applyFont="1" applyFill="1" applyBorder="1" applyAlignment="1">
      <alignment horizontal="center" vertical="center" wrapText="1"/>
    </xf>
    <xf numFmtId="0" fontId="4" fillId="3" borderId="0" xfId="5" applyFont="1" applyFill="1"/>
    <xf numFmtId="0" fontId="40" fillId="2" borderId="0" xfId="5" applyFont="1" applyFill="1" applyAlignment="1">
      <alignment horizontal="center" wrapText="1"/>
    </xf>
    <xf numFmtId="0" fontId="29" fillId="2" borderId="3" xfId="5" applyFont="1" applyFill="1" applyBorder="1" applyAlignment="1">
      <alignment horizontal="center" vertical="center" wrapText="1"/>
    </xf>
    <xf numFmtId="0" fontId="29" fillId="2" borderId="3" xfId="5" applyFont="1" applyFill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0" fontId="29" fillId="2" borderId="5" xfId="1" applyFont="1" applyFill="1" applyBorder="1" applyAlignment="1">
      <alignment horizontal="center" vertical="center" wrapText="1"/>
    </xf>
    <xf numFmtId="165" fontId="29" fillId="2" borderId="5" xfId="1" applyNumberFormat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1" fontId="29" fillId="2" borderId="3" xfId="5" applyNumberFormat="1" applyFont="1" applyFill="1" applyBorder="1" applyAlignment="1">
      <alignment horizontal="center" vertical="center" wrapText="1"/>
    </xf>
    <xf numFmtId="0" fontId="29" fillId="2" borderId="0" xfId="5" applyFont="1" applyFill="1" applyAlignment="1">
      <alignment wrapText="1"/>
    </xf>
    <xf numFmtId="0" fontId="4" fillId="3" borderId="0" xfId="5" applyFont="1" applyFill="1" applyAlignment="1">
      <alignment wrapText="1"/>
    </xf>
    <xf numFmtId="0" fontId="4" fillId="3" borderId="0" xfId="5" applyFont="1" applyFill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" fontId="29" fillId="2" borderId="3" xfId="1" applyNumberFormat="1" applyFont="1" applyFill="1" applyBorder="1" applyAlignment="1">
      <alignment horizontal="center" vertical="center" wrapText="1"/>
    </xf>
    <xf numFmtId="165" fontId="4" fillId="3" borderId="3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wrapText="1"/>
    </xf>
    <xf numFmtId="0" fontId="29" fillId="2" borderId="3" xfId="1" applyFont="1" applyFill="1" applyBorder="1" applyAlignment="1">
      <alignment horizontal="center" vertical="center" wrapText="1"/>
    </xf>
    <xf numFmtId="165" fontId="29" fillId="2" borderId="3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29" fillId="2" borderId="5" xfId="5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1" fontId="29" fillId="2" borderId="5" xfId="5" applyNumberFormat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0" fontId="40" fillId="2" borderId="3" xfId="5" applyFont="1" applyFill="1" applyBorder="1" applyAlignment="1">
      <alignment vertical="center" wrapText="1"/>
    </xf>
    <xf numFmtId="0" fontId="40" fillId="2" borderId="3" xfId="5" applyFont="1" applyFill="1" applyBorder="1" applyAlignment="1">
      <alignment horizontal="center" vertical="center" wrapText="1"/>
    </xf>
    <xf numFmtId="1" fontId="40" fillId="2" borderId="3" xfId="5" applyNumberFormat="1" applyFont="1" applyFill="1" applyBorder="1" applyAlignment="1">
      <alignment horizontal="center" vertical="center" wrapText="1"/>
    </xf>
    <xf numFmtId="164" fontId="46" fillId="3" borderId="5" xfId="1" applyNumberFormat="1" applyFont="1" applyFill="1" applyBorder="1" applyAlignment="1">
      <alignment horizontal="center" vertical="center" wrapText="1"/>
    </xf>
    <xf numFmtId="0" fontId="46" fillId="3" borderId="5" xfId="1" applyFont="1" applyFill="1" applyBorder="1" applyAlignment="1">
      <alignment horizontal="center" vertical="center" wrapText="1"/>
    </xf>
    <xf numFmtId="0" fontId="40" fillId="2" borderId="5" xfId="1" applyFont="1" applyFill="1" applyBorder="1" applyAlignment="1">
      <alignment horizontal="center" vertical="center" wrapText="1"/>
    </xf>
    <xf numFmtId="165" fontId="40" fillId="2" borderId="5" xfId="1" applyNumberFormat="1" applyFont="1" applyFill="1" applyBorder="1" applyAlignment="1">
      <alignment horizontal="center" vertical="center" wrapText="1"/>
    </xf>
    <xf numFmtId="0" fontId="44" fillId="3" borderId="5" xfId="1" applyFont="1" applyFill="1" applyBorder="1" applyAlignment="1">
      <alignment horizontal="center" vertical="center" wrapText="1"/>
    </xf>
    <xf numFmtId="165" fontId="44" fillId="3" borderId="5" xfId="1" applyNumberFormat="1" applyFont="1" applyFill="1" applyBorder="1" applyAlignment="1">
      <alignment horizontal="center" vertical="center" wrapText="1"/>
    </xf>
    <xf numFmtId="0" fontId="8" fillId="0" borderId="3" xfId="5" applyBorder="1"/>
    <xf numFmtId="10" fontId="17" fillId="3" borderId="5" xfId="1" applyNumberFormat="1" applyFont="1" applyFill="1" applyBorder="1" applyAlignment="1">
      <alignment horizontal="center" vertical="center"/>
    </xf>
    <xf numFmtId="0" fontId="4" fillId="3" borderId="3" xfId="5" applyFont="1" applyFill="1" applyBorder="1" applyAlignment="1">
      <alignment horizontal="center" vertical="center"/>
    </xf>
    <xf numFmtId="165" fontId="4" fillId="3" borderId="3" xfId="5" applyNumberFormat="1" applyFont="1" applyFill="1" applyBorder="1" applyAlignment="1">
      <alignment horizontal="center" vertical="center"/>
    </xf>
    <xf numFmtId="10" fontId="4" fillId="3" borderId="3" xfId="5" applyNumberFormat="1" applyFont="1" applyFill="1" applyBorder="1" applyAlignment="1">
      <alignment horizontal="center" vertical="center"/>
    </xf>
    <xf numFmtId="0" fontId="44" fillId="3" borderId="0" xfId="5" applyFont="1" applyFill="1"/>
    <xf numFmtId="0" fontId="9" fillId="3" borderId="0" xfId="5" applyFont="1" applyFill="1"/>
    <xf numFmtId="0" fontId="44" fillId="3" borderId="3" xfId="5" applyFont="1" applyFill="1" applyBorder="1" applyAlignment="1">
      <alignment horizontal="center" vertical="center"/>
    </xf>
    <xf numFmtId="0" fontId="1" fillId="6" borderId="3" xfId="0" applyFont="1" applyFill="1" applyBorder="1" applyAlignment="1">
      <alignment vertical="center"/>
    </xf>
    <xf numFmtId="2" fontId="39" fillId="6" borderId="3" xfId="0" applyNumberFormat="1" applyFont="1" applyFill="1" applyBorder="1" applyAlignment="1">
      <alignment horizontal="center"/>
    </xf>
    <xf numFmtId="0" fontId="44" fillId="6" borderId="3" xfId="0" applyFont="1" applyFill="1" applyBorder="1" applyAlignment="1">
      <alignment vertical="center" wrapText="1"/>
    </xf>
    <xf numFmtId="0" fontId="39" fillId="6" borderId="3" xfId="0" applyFont="1" applyFill="1" applyBorder="1" applyAlignment="1">
      <alignment horizontal="left"/>
    </xf>
    <xf numFmtId="0" fontId="2" fillId="3" borderId="0" xfId="0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vertical="center"/>
    </xf>
    <xf numFmtId="2" fontId="32" fillId="3" borderId="3" xfId="0" applyNumberFormat="1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justify" vertical="top"/>
    </xf>
    <xf numFmtId="2" fontId="32" fillId="3" borderId="3" xfId="0" applyNumberFormat="1" applyFont="1" applyFill="1" applyBorder="1" applyAlignment="1">
      <alignment horizontal="center" vertical="top"/>
    </xf>
    <xf numFmtId="0" fontId="32" fillId="3" borderId="3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center"/>
    </xf>
    <xf numFmtId="2" fontId="2" fillId="3" borderId="3" xfId="0" applyNumberFormat="1" applyFont="1" applyFill="1" applyBorder="1" applyAlignment="1">
      <alignment horizontal="center" vertical="center"/>
    </xf>
    <xf numFmtId="2" fontId="39" fillId="3" borderId="3" xfId="0" applyNumberFormat="1" applyFont="1" applyFill="1" applyBorder="1" applyAlignment="1">
      <alignment horizontal="center"/>
    </xf>
    <xf numFmtId="0" fontId="32" fillId="3" borderId="3" xfId="4" applyFont="1" applyFill="1" applyBorder="1" applyAlignment="1">
      <alignment horizontal="left" vertical="center"/>
    </xf>
    <xf numFmtId="2" fontId="2" fillId="3" borderId="3" xfId="4" applyNumberFormat="1" applyFont="1" applyFill="1" applyBorder="1" applyAlignment="1">
      <alignment horizontal="center" vertical="center"/>
    </xf>
    <xf numFmtId="2" fontId="32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justify" vertical="center"/>
    </xf>
    <xf numFmtId="0" fontId="32" fillId="3" borderId="3" xfId="0" applyFont="1" applyFill="1" applyBorder="1" applyAlignment="1">
      <alignment horizontal="left" vertical="center"/>
    </xf>
    <xf numFmtId="2" fontId="2" fillId="3" borderId="0" xfId="0" applyNumberFormat="1" applyFont="1" applyFill="1" applyAlignment="1">
      <alignment horizontal="center" vertical="center"/>
    </xf>
    <xf numFmtId="1" fontId="4" fillId="3" borderId="3" xfId="1" applyNumberFormat="1" applyFont="1" applyFill="1" applyBorder="1" applyAlignment="1">
      <alignment horizontal="center" vertical="center" wrapText="1"/>
    </xf>
    <xf numFmtId="9" fontId="4" fillId="3" borderId="3" xfId="1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/>
    </xf>
    <xf numFmtId="2" fontId="32" fillId="6" borderId="4" xfId="0" applyNumberFormat="1" applyFont="1" applyFill="1" applyBorder="1" applyAlignment="1">
      <alignment horizontal="center"/>
    </xf>
    <xf numFmtId="0" fontId="39" fillId="0" borderId="3" xfId="6" applyFont="1" applyBorder="1" applyAlignment="1">
      <alignment horizontal="center" vertical="center"/>
    </xf>
    <xf numFmtId="0" fontId="39" fillId="0" borderId="1" xfId="6" applyFont="1" applyBorder="1" applyAlignment="1">
      <alignment horizontal="center" vertical="center"/>
    </xf>
    <xf numFmtId="0" fontId="39" fillId="0" borderId="6" xfId="6" applyFont="1" applyBorder="1" applyAlignment="1">
      <alignment horizontal="center" vertical="center"/>
    </xf>
    <xf numFmtId="0" fontId="39" fillId="0" borderId="2" xfId="6" applyFont="1" applyBorder="1" applyAlignment="1">
      <alignment horizontal="center" vertical="center"/>
    </xf>
    <xf numFmtId="0" fontId="39" fillId="0" borderId="7" xfId="6" applyFont="1" applyBorder="1" applyAlignment="1">
      <alignment horizontal="center" vertical="center"/>
    </xf>
    <xf numFmtId="0" fontId="39" fillId="0" borderId="0" xfId="6" applyFont="1" applyAlignment="1">
      <alignment horizontal="center" vertical="center"/>
    </xf>
    <xf numFmtId="0" fontId="33" fillId="0" borderId="6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Font="1" applyAlignment="1"/>
    <xf numFmtId="0" fontId="33" fillId="0" borderId="9" xfId="0" applyFont="1" applyBorder="1" applyAlignment="1">
      <alignment horizontal="center" vertical="center"/>
    </xf>
    <xf numFmtId="0" fontId="34" fillId="0" borderId="13" xfId="0" applyFont="1" applyBorder="1"/>
    <xf numFmtId="0" fontId="34" fillId="0" borderId="14" xfId="0" applyFont="1" applyBorder="1"/>
    <xf numFmtId="0" fontId="33" fillId="0" borderId="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28" fillId="0" borderId="0" xfId="4" applyFont="1" applyAlignment="1">
      <alignment horizontal="center"/>
    </xf>
    <xf numFmtId="0" fontId="28" fillId="0" borderId="1" xfId="4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64" fontId="28" fillId="0" borderId="3" xfId="0" applyNumberFormat="1" applyFont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" fontId="20" fillId="3" borderId="3" xfId="1" applyNumberFormat="1" applyFont="1" applyFill="1" applyBorder="1" applyAlignment="1">
      <alignment horizontal="center" vertical="center" wrapText="1"/>
    </xf>
    <xf numFmtId="16" fontId="19" fillId="3" borderId="3" xfId="1" applyNumberFormat="1" applyFont="1" applyFill="1" applyBorder="1" applyAlignment="1">
      <alignment horizontal="center" vertical="center" wrapText="1"/>
    </xf>
    <xf numFmtId="0" fontId="8" fillId="0" borderId="3" xfId="5" applyBorder="1" applyAlignment="1">
      <alignment horizontal="center"/>
    </xf>
    <xf numFmtId="16" fontId="18" fillId="3" borderId="3" xfId="1" applyNumberFormat="1" applyFont="1" applyFill="1" applyBorder="1" applyAlignment="1">
      <alignment horizontal="center" vertical="center" wrapText="1"/>
    </xf>
    <xf numFmtId="2" fontId="7" fillId="2" borderId="4" xfId="1" applyNumberFormat="1" applyFont="1" applyFill="1" applyBorder="1" applyAlignment="1">
      <alignment horizontal="center" vertical="center" wrapText="1"/>
    </xf>
    <xf numFmtId="2" fontId="7" fillId="2" borderId="8" xfId="1" applyNumberFormat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/>
    </xf>
    <xf numFmtId="2" fontId="21" fillId="2" borderId="4" xfId="1" applyNumberFormat="1" applyFont="1" applyFill="1" applyBorder="1" applyAlignment="1">
      <alignment horizontal="center" vertical="center" wrapText="1"/>
    </xf>
    <xf numFmtId="2" fontId="21" fillId="2" borderId="5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40" fillId="2" borderId="0" xfId="5" applyFont="1" applyFill="1" applyAlignment="1">
      <alignment horizontal="center" wrapText="1"/>
    </xf>
    <xf numFmtId="0" fontId="40" fillId="2" borderId="1" xfId="5" applyFont="1" applyFill="1" applyBorder="1" applyAlignment="1">
      <alignment horizontal="center" wrapText="1"/>
    </xf>
    <xf numFmtId="2" fontId="40" fillId="2" borderId="4" xfId="1" applyNumberFormat="1" applyFont="1" applyFill="1" applyBorder="1" applyAlignment="1">
      <alignment horizontal="center" vertical="center" wrapText="1"/>
    </xf>
    <xf numFmtId="2" fontId="40" fillId="2" borderId="8" xfId="1" applyNumberFormat="1" applyFont="1" applyFill="1" applyBorder="1" applyAlignment="1">
      <alignment horizontal="center" vertical="center" wrapText="1"/>
    </xf>
    <xf numFmtId="2" fontId="40" fillId="2" borderId="5" xfId="1" applyNumberFormat="1" applyFont="1" applyFill="1" applyBorder="1" applyAlignment="1">
      <alignment horizontal="center" vertical="center" wrapText="1"/>
    </xf>
    <xf numFmtId="0" fontId="41" fillId="2" borderId="3" xfId="1" applyFont="1" applyFill="1" applyBorder="1" applyAlignment="1">
      <alignment horizontal="center" vertical="center" wrapText="1"/>
    </xf>
    <xf numFmtId="2" fontId="27" fillId="2" borderId="4" xfId="1" applyNumberFormat="1" applyFont="1" applyFill="1" applyBorder="1" applyAlignment="1">
      <alignment horizontal="center" vertical="center" wrapText="1"/>
    </xf>
    <xf numFmtId="2" fontId="27" fillId="2" borderId="5" xfId="1" applyNumberFormat="1" applyFont="1" applyFill="1" applyBorder="1" applyAlignment="1">
      <alignment horizontal="center" vertical="center" wrapText="1"/>
    </xf>
    <xf numFmtId="2" fontId="42" fillId="2" borderId="3" xfId="1" applyNumberFormat="1" applyFont="1" applyFill="1" applyBorder="1" applyAlignment="1">
      <alignment horizontal="center" vertical="center" wrapText="1"/>
    </xf>
    <xf numFmtId="0" fontId="41" fillId="3" borderId="3" xfId="1" applyFont="1" applyFill="1" applyBorder="1" applyAlignment="1">
      <alignment horizontal="center" vertical="center" wrapText="1"/>
    </xf>
    <xf numFmtId="16" fontId="41" fillId="3" borderId="3" xfId="1" applyNumberFormat="1" applyFont="1" applyFill="1" applyBorder="1" applyAlignment="1">
      <alignment horizontal="center" vertical="center" wrapText="1"/>
    </xf>
    <xf numFmtId="0" fontId="44" fillId="3" borderId="6" xfId="5" applyFont="1" applyFill="1" applyBorder="1" applyAlignment="1">
      <alignment horizontal="center" vertical="center"/>
    </xf>
    <xf numFmtId="0" fontId="44" fillId="3" borderId="7" xfId="5" applyFont="1" applyFill="1" applyBorder="1" applyAlignment="1">
      <alignment horizontal="center" vertical="center"/>
    </xf>
    <xf numFmtId="166" fontId="40" fillId="2" borderId="3" xfId="5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3" xfId="0" applyFont="1" applyBorder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</cellXfs>
  <cellStyles count="7">
    <cellStyle name="Bình thường 2" xfId="5" xr:uid="{3E21F364-3712-44A6-BAB3-C9AF9BE5838F}"/>
    <cellStyle name="Normal" xfId="0" builtinId="0"/>
    <cellStyle name="Normal 2" xfId="1" xr:uid="{B526BBE9-460A-4A40-82A8-D37243B1E2DA}"/>
    <cellStyle name="Normal 2 2" xfId="4" xr:uid="{AD19EC4B-EF6C-4F0A-8799-9205B693070F}"/>
    <cellStyle name="Normal 3" xfId="2" xr:uid="{134C3435-AD35-4338-B4B9-9036E3BFD7CB}"/>
    <cellStyle name="Normal 4" xfId="3" xr:uid="{1D08BFF2-E581-4EF9-B4CC-CA25159F3890}"/>
    <cellStyle name="Normal 5" xfId="6" xr:uid="{88F60955-83D5-45CA-9D2A-E869BD275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NG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BPrograms\EMIS\Hoso_Excel\HoSo_T9\HoSo_TieuHoc_T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HA\BDIE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EM1"/>
    </sheetNames>
    <definedNames>
      <definedName name="L1_C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7528-01DD-4F54-AE45-FB7BC18F43EF}">
  <dimension ref="A1:M16"/>
  <sheetViews>
    <sheetView view="pageLayout" zoomScaleNormal="100" workbookViewId="0">
      <selection activeCell="R7" sqref="R7"/>
    </sheetView>
  </sheetViews>
  <sheetFormatPr defaultRowHeight="15.75"/>
  <cols>
    <col min="1" max="1" width="17.140625" style="157" customWidth="1"/>
    <col min="2" max="13" width="9.85546875" style="158" customWidth="1"/>
    <col min="14" max="16384" width="9.140625" style="157"/>
  </cols>
  <sheetData>
    <row r="1" spans="1:13" ht="18.75">
      <c r="A1" s="254" t="s">
        <v>389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3" ht="18.75">
      <c r="A2" s="250" t="s">
        <v>227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3" ht="24" customHeight="1">
      <c r="A3" s="249" t="s">
        <v>21</v>
      </c>
      <c r="B3" s="251" t="s">
        <v>381</v>
      </c>
      <c r="C3" s="252"/>
      <c r="D3" s="252"/>
      <c r="E3" s="252"/>
      <c r="F3" s="252"/>
      <c r="G3" s="253"/>
      <c r="H3" s="251" t="s">
        <v>382</v>
      </c>
      <c r="I3" s="252"/>
      <c r="J3" s="252"/>
      <c r="K3" s="252"/>
      <c r="L3" s="252"/>
      <c r="M3" s="253"/>
    </row>
    <row r="4" spans="1:13" ht="41.25" customHeight="1">
      <c r="A4" s="249"/>
      <c r="B4" s="160" t="s">
        <v>390</v>
      </c>
      <c r="C4" s="160" t="s">
        <v>383</v>
      </c>
      <c r="D4" s="160" t="s">
        <v>384</v>
      </c>
      <c r="E4" s="160" t="s">
        <v>385</v>
      </c>
      <c r="F4" s="160" t="s">
        <v>386</v>
      </c>
      <c r="G4" s="160" t="s">
        <v>387</v>
      </c>
      <c r="H4" s="160" t="s">
        <v>390</v>
      </c>
      <c r="I4" s="160" t="s">
        <v>383</v>
      </c>
      <c r="J4" s="160" t="s">
        <v>384</v>
      </c>
      <c r="K4" s="160" t="s">
        <v>385</v>
      </c>
      <c r="L4" s="160" t="s">
        <v>386</v>
      </c>
      <c r="M4" s="160" t="s">
        <v>387</v>
      </c>
    </row>
    <row r="5" spans="1:13" ht="24.75" customHeight="1">
      <c r="A5" s="161" t="s">
        <v>169</v>
      </c>
      <c r="B5" s="162">
        <v>4</v>
      </c>
      <c r="C5" s="162">
        <v>5</v>
      </c>
      <c r="D5" s="162">
        <v>4</v>
      </c>
      <c r="E5" s="162">
        <v>4</v>
      </c>
      <c r="F5" s="162">
        <v>2</v>
      </c>
      <c r="G5" s="162">
        <v>4</v>
      </c>
      <c r="H5" s="162">
        <v>5.8310000000000004</v>
      </c>
      <c r="I5" s="162">
        <v>6.4770000000000003</v>
      </c>
      <c r="J5" s="162">
        <v>5.157</v>
      </c>
      <c r="K5" s="162">
        <v>5.0279999999999996</v>
      </c>
      <c r="L5" s="162">
        <v>4.5069999999999997</v>
      </c>
      <c r="M5" s="162">
        <v>5.0069999999999997</v>
      </c>
    </row>
    <row r="6" spans="1:13" ht="24.75" customHeight="1">
      <c r="A6" s="161" t="s">
        <v>23</v>
      </c>
      <c r="B6" s="162">
        <v>7</v>
      </c>
      <c r="C6" s="162">
        <v>10</v>
      </c>
      <c r="D6" s="162">
        <v>11</v>
      </c>
      <c r="E6" s="162">
        <v>13</v>
      </c>
      <c r="F6" s="162">
        <v>13</v>
      </c>
      <c r="G6" s="162">
        <v>18</v>
      </c>
      <c r="H6" s="162">
        <v>5.6550000000000002</v>
      </c>
      <c r="I6" s="162">
        <v>6.266</v>
      </c>
      <c r="J6" s="162">
        <v>4.8179999999999996</v>
      </c>
      <c r="K6" s="162">
        <v>4.5460000000000003</v>
      </c>
      <c r="L6" s="162">
        <v>4.0190000000000001</v>
      </c>
      <c r="M6" s="162">
        <v>4.5339999999999998</v>
      </c>
    </row>
    <row r="7" spans="1:13" ht="24.75" customHeight="1">
      <c r="A7" s="161" t="s">
        <v>170</v>
      </c>
      <c r="B7" s="162">
        <v>8</v>
      </c>
      <c r="C7" s="162">
        <v>5</v>
      </c>
      <c r="D7" s="162">
        <v>5</v>
      </c>
      <c r="E7" s="162">
        <v>5</v>
      </c>
      <c r="F7" s="162">
        <v>5</v>
      </c>
      <c r="G7" s="162">
        <v>8</v>
      </c>
      <c r="H7" s="162">
        <v>5.6130000000000004</v>
      </c>
      <c r="I7" s="162">
        <v>6.4470000000000001</v>
      </c>
      <c r="J7" s="162">
        <v>5.1070000000000002</v>
      </c>
      <c r="K7" s="162">
        <v>4.8920000000000003</v>
      </c>
      <c r="L7" s="162">
        <v>4.2610000000000001</v>
      </c>
      <c r="M7" s="162">
        <v>4.8230000000000004</v>
      </c>
    </row>
    <row r="8" spans="1:13" ht="24.75" customHeight="1">
      <c r="A8" s="161" t="s">
        <v>162</v>
      </c>
      <c r="B8" s="162">
        <v>9</v>
      </c>
      <c r="C8" s="162">
        <v>8</v>
      </c>
      <c r="D8" s="162">
        <v>8</v>
      </c>
      <c r="E8" s="162">
        <v>15</v>
      </c>
      <c r="F8" s="162">
        <v>11</v>
      </c>
      <c r="G8" s="162">
        <v>25</v>
      </c>
      <c r="H8" s="162">
        <v>5.4589999999999996</v>
      </c>
      <c r="I8" s="162">
        <v>6.3570000000000002</v>
      </c>
      <c r="J8" s="162">
        <v>4.8659999999999997</v>
      </c>
      <c r="K8" s="162">
        <v>4.4859999999999998</v>
      </c>
      <c r="L8" s="162">
        <v>4.05</v>
      </c>
      <c r="M8" s="162">
        <v>4.3620000000000001</v>
      </c>
    </row>
    <row r="9" spans="1:13" ht="24.75" customHeight="1">
      <c r="A9" s="163" t="s">
        <v>22</v>
      </c>
      <c r="B9" s="159">
        <v>10</v>
      </c>
      <c r="C9" s="159">
        <v>17</v>
      </c>
      <c r="D9" s="159">
        <v>21</v>
      </c>
      <c r="E9" s="159">
        <v>22</v>
      </c>
      <c r="F9" s="159">
        <v>22</v>
      </c>
      <c r="G9" s="159">
        <v>26</v>
      </c>
      <c r="H9" s="159">
        <v>5.4290000000000003</v>
      </c>
      <c r="I9" s="159">
        <v>5.984</v>
      </c>
      <c r="J9" s="159">
        <v>4.5659999999999998</v>
      </c>
      <c r="K9" s="159">
        <v>4.33</v>
      </c>
      <c r="L9" s="159">
        <v>3.8319999999999999</v>
      </c>
      <c r="M9" s="159">
        <v>4.3140000000000001</v>
      </c>
    </row>
    <row r="10" spans="1:13" ht="24.75" customHeight="1">
      <c r="A10" s="161" t="s">
        <v>196</v>
      </c>
      <c r="B10" s="162">
        <v>15</v>
      </c>
      <c r="C10" s="162">
        <v>23</v>
      </c>
      <c r="D10" s="162">
        <v>31</v>
      </c>
      <c r="E10" s="162">
        <v>41</v>
      </c>
      <c r="F10" s="162">
        <v>35</v>
      </c>
      <c r="G10" s="162">
        <v>32</v>
      </c>
      <c r="H10" s="162">
        <v>5.234</v>
      </c>
      <c r="I10" s="162">
        <v>5.8490000000000002</v>
      </c>
      <c r="J10" s="162">
        <v>4.2770000000000001</v>
      </c>
      <c r="K10" s="162">
        <v>3.903</v>
      </c>
      <c r="L10" s="162">
        <v>3.6019999999999999</v>
      </c>
      <c r="M10" s="162">
        <v>4.16</v>
      </c>
    </row>
    <row r="11" spans="1:13" ht="24.75" customHeight="1">
      <c r="A11" s="161" t="s">
        <v>174</v>
      </c>
      <c r="B11" s="162">
        <v>20</v>
      </c>
      <c r="C11" s="162">
        <v>20</v>
      </c>
      <c r="D11" s="162">
        <v>24</v>
      </c>
      <c r="E11" s="162">
        <v>28</v>
      </c>
      <c r="F11" s="162">
        <v>28</v>
      </c>
      <c r="G11" s="162">
        <v>27</v>
      </c>
      <c r="H11" s="162">
        <v>5.1740000000000004</v>
      </c>
      <c r="I11" s="162">
        <v>5.9589999999999996</v>
      </c>
      <c r="J11" s="162">
        <v>4.4989999999999997</v>
      </c>
      <c r="K11" s="162">
        <v>4.242</v>
      </c>
      <c r="L11" s="162">
        <v>3.7669999999999999</v>
      </c>
      <c r="M11" s="162">
        <v>4.2869999999999999</v>
      </c>
    </row>
    <row r="12" spans="1:13" ht="24.75" customHeight="1">
      <c r="A12" s="161" t="s">
        <v>201</v>
      </c>
      <c r="B12" s="162">
        <v>21</v>
      </c>
      <c r="C12" s="162">
        <v>19</v>
      </c>
      <c r="D12" s="162">
        <v>17</v>
      </c>
      <c r="E12" s="162">
        <v>20</v>
      </c>
      <c r="F12" s="162">
        <v>16</v>
      </c>
      <c r="G12" s="162">
        <v>21</v>
      </c>
      <c r="H12" s="162">
        <v>5.1509999999999998</v>
      </c>
      <c r="I12" s="162">
        <v>5.9630000000000001</v>
      </c>
      <c r="J12" s="162">
        <v>4.6189999999999998</v>
      </c>
      <c r="K12" s="162">
        <v>4.34</v>
      </c>
      <c r="L12" s="162">
        <v>3.8940000000000001</v>
      </c>
      <c r="M12" s="162">
        <v>4.4800000000000004</v>
      </c>
    </row>
    <row r="13" spans="1:13" ht="24.75" customHeight="1">
      <c r="A13" s="161" t="s">
        <v>156</v>
      </c>
      <c r="B13" s="162">
        <v>22</v>
      </c>
      <c r="C13" s="162">
        <v>21</v>
      </c>
      <c r="D13" s="162">
        <v>22</v>
      </c>
      <c r="E13" s="162">
        <v>18</v>
      </c>
      <c r="F13" s="162">
        <v>20</v>
      </c>
      <c r="G13" s="162">
        <v>30</v>
      </c>
      <c r="H13" s="162">
        <v>5.1180000000000003</v>
      </c>
      <c r="I13" s="162">
        <v>5.867</v>
      </c>
      <c r="J13" s="162">
        <v>4.5389999999999997</v>
      </c>
      <c r="K13" s="162">
        <v>4.3499999999999996</v>
      </c>
      <c r="L13" s="162">
        <v>3.88</v>
      </c>
      <c r="M13" s="162">
        <v>4.2300000000000004</v>
      </c>
    </row>
    <row r="14" spans="1:13" ht="24.75" customHeight="1">
      <c r="A14" s="161" t="s">
        <v>198</v>
      </c>
      <c r="B14" s="162">
        <v>24</v>
      </c>
      <c r="C14" s="162">
        <v>25</v>
      </c>
      <c r="D14" s="162">
        <v>26</v>
      </c>
      <c r="E14" s="162">
        <v>31</v>
      </c>
      <c r="F14" s="162">
        <v>30</v>
      </c>
      <c r="G14" s="162">
        <v>35</v>
      </c>
      <c r="H14" s="162">
        <v>5.0730000000000004</v>
      </c>
      <c r="I14" s="162">
        <v>5.8140000000000001</v>
      </c>
      <c r="J14" s="162">
        <v>4.4640000000000004</v>
      </c>
      <c r="K14" s="162">
        <v>4.0709999999999997</v>
      </c>
      <c r="L14" s="162">
        <v>3.7170000000000001</v>
      </c>
      <c r="M14" s="162">
        <v>4.1289999999999996</v>
      </c>
    </row>
    <row r="15" spans="1:13" ht="24.75" customHeight="1">
      <c r="A15" s="161" t="s">
        <v>206</v>
      </c>
      <c r="B15" s="162">
        <v>31</v>
      </c>
      <c r="C15" s="162">
        <v>30</v>
      </c>
      <c r="D15" s="162">
        <v>32</v>
      </c>
      <c r="E15" s="162">
        <v>36</v>
      </c>
      <c r="F15" s="162">
        <v>33</v>
      </c>
      <c r="G15" s="162">
        <v>33</v>
      </c>
      <c r="H15" s="162">
        <v>4.9800000000000004</v>
      </c>
      <c r="I15" s="162">
        <v>5.6520000000000001</v>
      </c>
      <c r="J15" s="162">
        <v>4.2629999999999999</v>
      </c>
      <c r="K15" s="162">
        <v>3.9630000000000001</v>
      </c>
      <c r="L15" s="162">
        <v>3.6549999999999998</v>
      </c>
      <c r="M15" s="162">
        <v>4.1550000000000002</v>
      </c>
    </row>
    <row r="16" spans="1:13" ht="24.75" customHeight="1">
      <c r="A16" s="163" t="s">
        <v>388</v>
      </c>
      <c r="B16" s="159"/>
      <c r="C16" s="159"/>
      <c r="D16" s="159"/>
      <c r="E16" s="159"/>
      <c r="F16" s="159"/>
      <c r="G16" s="159"/>
      <c r="H16" s="159">
        <v>5.1580000000000004</v>
      </c>
      <c r="I16" s="159">
        <v>5.84</v>
      </c>
      <c r="J16" s="159">
        <v>4.5780000000000003</v>
      </c>
      <c r="K16" s="159">
        <v>4.3600000000000003</v>
      </c>
      <c r="L16" s="159">
        <v>3.91</v>
      </c>
      <c r="M16" s="159">
        <v>4.46</v>
      </c>
    </row>
  </sheetData>
  <sortState xmlns:xlrd2="http://schemas.microsoft.com/office/spreadsheetml/2017/richdata2" ref="A5:M15">
    <sortCondition ref="B5:B15"/>
  </sortState>
  <mergeCells count="5">
    <mergeCell ref="A3:A4"/>
    <mergeCell ref="A2:M2"/>
    <mergeCell ref="B3:G3"/>
    <mergeCell ref="H3:M3"/>
    <mergeCell ref="A1:M1"/>
  </mergeCells>
  <pageMargins left="0.55208333333333337" right="0.41666666666666669" top="0.70833333333333337" bottom="0.55208333333333304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1277-1EAE-4877-885F-60F9FF9A9E29}">
  <dimension ref="A1:D212"/>
  <sheetViews>
    <sheetView view="pageLayout" topLeftCell="A186" zoomScale="85" zoomScaleNormal="100" zoomScaleSheetLayoutView="115" zoomScalePageLayoutView="85" workbookViewId="0">
      <selection activeCell="G197" sqref="G197"/>
    </sheetView>
  </sheetViews>
  <sheetFormatPr defaultRowHeight="18.75"/>
  <cols>
    <col min="1" max="1" width="6.85546875" style="2" customWidth="1"/>
    <col min="2" max="2" width="32.42578125" style="2" customWidth="1"/>
    <col min="3" max="3" width="22.28515625" style="2" customWidth="1"/>
    <col min="4" max="4" width="6.7109375" style="103" customWidth="1"/>
    <col min="5" max="16384" width="9.140625" style="2"/>
  </cols>
  <sheetData>
    <row r="1" spans="1:4" ht="44.25" customHeight="1">
      <c r="A1" s="285" t="s">
        <v>244</v>
      </c>
      <c r="B1" s="278"/>
      <c r="C1" s="278"/>
      <c r="D1" s="278"/>
    </row>
    <row r="2" spans="1:4">
      <c r="A2" s="65" t="s">
        <v>0</v>
      </c>
      <c r="B2" s="65" t="s">
        <v>1</v>
      </c>
      <c r="C2" s="65" t="s">
        <v>246</v>
      </c>
      <c r="D2" s="102" t="s">
        <v>243</v>
      </c>
    </row>
    <row r="3" spans="1:4" ht="18.75" customHeight="1">
      <c r="A3" s="3">
        <v>3</v>
      </c>
      <c r="B3" s="104" t="s">
        <v>99</v>
      </c>
      <c r="C3" s="104" t="s">
        <v>22</v>
      </c>
      <c r="D3" s="105">
        <v>8.26</v>
      </c>
    </row>
    <row r="4" spans="1:4" ht="18.75" customHeight="1">
      <c r="A4" s="3">
        <v>8</v>
      </c>
      <c r="B4" s="104" t="s">
        <v>103</v>
      </c>
      <c r="C4" s="104" t="s">
        <v>22</v>
      </c>
      <c r="D4" s="105">
        <v>7.68</v>
      </c>
    </row>
    <row r="5" spans="1:4" ht="18.75" customHeight="1">
      <c r="A5" s="3">
        <v>17</v>
      </c>
      <c r="B5" s="104" t="s">
        <v>101</v>
      </c>
      <c r="C5" s="104" t="s">
        <v>22</v>
      </c>
      <c r="D5" s="105">
        <v>6.74</v>
      </c>
    </row>
    <row r="6" spans="1:4" ht="18.75" customHeight="1">
      <c r="A6" s="3">
        <v>18</v>
      </c>
      <c r="B6" s="104" t="s">
        <v>35</v>
      </c>
      <c r="C6" s="104" t="s">
        <v>22</v>
      </c>
      <c r="D6" s="105">
        <v>6.66</v>
      </c>
    </row>
    <row r="7" spans="1:4" ht="18.75" customHeight="1">
      <c r="A7" s="3">
        <v>29</v>
      </c>
      <c r="B7" s="104" t="s">
        <v>104</v>
      </c>
      <c r="C7" s="104" t="s">
        <v>22</v>
      </c>
      <c r="D7" s="105">
        <v>6.46</v>
      </c>
    </row>
    <row r="8" spans="1:4" ht="18.75" customHeight="1">
      <c r="A8" s="3">
        <v>52</v>
      </c>
      <c r="B8" s="104" t="s">
        <v>106</v>
      </c>
      <c r="C8" s="104" t="s">
        <v>22</v>
      </c>
      <c r="D8" s="105">
        <v>5.96</v>
      </c>
    </row>
    <row r="9" spans="1:4" ht="18.75" customHeight="1">
      <c r="A9" s="3">
        <v>53</v>
      </c>
      <c r="B9" s="104" t="s">
        <v>108</v>
      </c>
      <c r="C9" s="104" t="s">
        <v>22</v>
      </c>
      <c r="D9" s="105">
        <v>5.94</v>
      </c>
    </row>
    <row r="10" spans="1:4" ht="18.75" customHeight="1">
      <c r="A10" s="3">
        <v>63</v>
      </c>
      <c r="B10" s="104" t="s">
        <v>100</v>
      </c>
      <c r="C10" s="104" t="s">
        <v>22</v>
      </c>
      <c r="D10" s="105">
        <v>5.75</v>
      </c>
    </row>
    <row r="11" spans="1:4" ht="18.75" customHeight="1">
      <c r="A11" s="3">
        <v>67</v>
      </c>
      <c r="B11" s="104" t="s">
        <v>102</v>
      </c>
      <c r="C11" s="104" t="s">
        <v>22</v>
      </c>
      <c r="D11" s="105">
        <v>5.68</v>
      </c>
    </row>
    <row r="12" spans="1:4" ht="18.75" customHeight="1">
      <c r="A12" s="3">
        <v>71</v>
      </c>
      <c r="B12" s="104" t="s">
        <v>105</v>
      </c>
      <c r="C12" s="104" t="s">
        <v>22</v>
      </c>
      <c r="D12" s="105">
        <v>5.63</v>
      </c>
    </row>
    <row r="13" spans="1:4" ht="18.75" customHeight="1">
      <c r="A13" s="3">
        <v>72</v>
      </c>
      <c r="B13" s="104" t="s">
        <v>111</v>
      </c>
      <c r="C13" s="104" t="s">
        <v>22</v>
      </c>
      <c r="D13" s="105">
        <v>5.63</v>
      </c>
    </row>
    <row r="14" spans="1:4" ht="18.75" customHeight="1">
      <c r="A14" s="3">
        <v>75</v>
      </c>
      <c r="B14" s="104" t="s">
        <v>113</v>
      </c>
      <c r="C14" s="104" t="s">
        <v>22</v>
      </c>
      <c r="D14" s="105">
        <v>5.61</v>
      </c>
    </row>
    <row r="15" spans="1:4" ht="18.75" customHeight="1">
      <c r="A15" s="3">
        <v>76</v>
      </c>
      <c r="B15" s="104" t="s">
        <v>114</v>
      </c>
      <c r="C15" s="104" t="s">
        <v>22</v>
      </c>
      <c r="D15" s="105">
        <v>5.58</v>
      </c>
    </row>
    <row r="16" spans="1:4" ht="18.75" customHeight="1">
      <c r="A16" s="3">
        <v>90</v>
      </c>
      <c r="B16" s="104" t="s">
        <v>26</v>
      </c>
      <c r="C16" s="104" t="s">
        <v>22</v>
      </c>
      <c r="D16" s="105">
        <v>5.41</v>
      </c>
    </row>
    <row r="17" spans="1:4" ht="18.75" customHeight="1">
      <c r="A17" s="3">
        <v>94</v>
      </c>
      <c r="B17" s="104" t="s">
        <v>109</v>
      </c>
      <c r="C17" s="104" t="s">
        <v>22</v>
      </c>
      <c r="D17" s="105">
        <v>5.38</v>
      </c>
    </row>
    <row r="18" spans="1:4" ht="18.75" customHeight="1">
      <c r="A18" s="3">
        <v>110</v>
      </c>
      <c r="B18" s="106" t="s">
        <v>120</v>
      </c>
      <c r="C18" s="104" t="s">
        <v>22</v>
      </c>
      <c r="D18" s="105">
        <v>5.16</v>
      </c>
    </row>
    <row r="19" spans="1:4" ht="18.75" customHeight="1">
      <c r="A19" s="3">
        <v>112</v>
      </c>
      <c r="B19" s="104" t="s">
        <v>117</v>
      </c>
      <c r="C19" s="104" t="s">
        <v>22</v>
      </c>
      <c r="D19" s="105">
        <v>5.12</v>
      </c>
    </row>
    <row r="20" spans="1:4" ht="18.75" customHeight="1">
      <c r="A20" s="3">
        <v>126</v>
      </c>
      <c r="B20" s="104" t="s">
        <v>110</v>
      </c>
      <c r="C20" s="104" t="s">
        <v>22</v>
      </c>
      <c r="D20" s="105">
        <v>4.93</v>
      </c>
    </row>
    <row r="21" spans="1:4" ht="18.75" customHeight="1">
      <c r="A21" s="3">
        <v>128</v>
      </c>
      <c r="B21" s="104" t="s">
        <v>107</v>
      </c>
      <c r="C21" s="104" t="s">
        <v>22</v>
      </c>
      <c r="D21" s="105">
        <v>4.9000000000000004</v>
      </c>
    </row>
    <row r="22" spans="1:4" ht="18.75" customHeight="1">
      <c r="A22" s="3">
        <v>136</v>
      </c>
      <c r="B22" s="104" t="s">
        <v>119</v>
      </c>
      <c r="C22" s="104" t="s">
        <v>22</v>
      </c>
      <c r="D22" s="105">
        <v>4.79</v>
      </c>
    </row>
    <row r="23" spans="1:4" ht="18.75" customHeight="1">
      <c r="A23" s="3">
        <v>137</v>
      </c>
      <c r="B23" s="104" t="s">
        <v>61</v>
      </c>
      <c r="C23" s="104" t="s">
        <v>22</v>
      </c>
      <c r="D23" s="105">
        <v>4.78</v>
      </c>
    </row>
    <row r="24" spans="1:4" ht="18.75" customHeight="1">
      <c r="A24" s="3">
        <v>140</v>
      </c>
      <c r="B24" s="104" t="s">
        <v>4</v>
      </c>
      <c r="C24" s="104" t="s">
        <v>22</v>
      </c>
      <c r="D24" s="105">
        <v>4.7300000000000004</v>
      </c>
    </row>
    <row r="25" spans="1:4" ht="18.75" customHeight="1">
      <c r="A25" s="3">
        <v>142</v>
      </c>
      <c r="B25" s="104" t="s">
        <v>112</v>
      </c>
      <c r="C25" s="104" t="s">
        <v>22</v>
      </c>
      <c r="D25" s="105">
        <v>4.72</v>
      </c>
    </row>
    <row r="26" spans="1:4" ht="18.75" customHeight="1">
      <c r="A26" s="3">
        <v>152</v>
      </c>
      <c r="B26" s="104" t="s">
        <v>115</v>
      </c>
      <c r="C26" s="104" t="s">
        <v>22</v>
      </c>
      <c r="D26" s="105">
        <v>4.5599999999999996</v>
      </c>
    </row>
    <row r="27" spans="1:4" ht="18.75" customHeight="1">
      <c r="A27" s="3">
        <v>157</v>
      </c>
      <c r="B27" s="104" t="s">
        <v>126</v>
      </c>
      <c r="C27" s="104" t="s">
        <v>22</v>
      </c>
      <c r="D27" s="105">
        <v>4.42</v>
      </c>
    </row>
    <row r="28" spans="1:4" ht="18.75" customHeight="1">
      <c r="A28" s="3">
        <v>170</v>
      </c>
      <c r="B28" s="107" t="s">
        <v>125</v>
      </c>
      <c r="C28" s="104" t="s">
        <v>22</v>
      </c>
      <c r="D28" s="105">
        <v>4.25</v>
      </c>
    </row>
    <row r="29" spans="1:4" ht="18.75" customHeight="1">
      <c r="A29" s="3">
        <v>176</v>
      </c>
      <c r="B29" s="104" t="s">
        <v>118</v>
      </c>
      <c r="C29" s="104" t="s">
        <v>22</v>
      </c>
      <c r="D29" s="105">
        <v>4.09</v>
      </c>
    </row>
    <row r="30" spans="1:4" ht="18.75" customHeight="1">
      <c r="A30" s="3">
        <v>178</v>
      </c>
      <c r="B30" s="104" t="s">
        <v>116</v>
      </c>
      <c r="C30" s="104" t="s">
        <v>22</v>
      </c>
      <c r="D30" s="105">
        <v>4.08</v>
      </c>
    </row>
    <row r="31" spans="1:4" ht="18.75" customHeight="1">
      <c r="A31" s="3">
        <v>182</v>
      </c>
      <c r="B31" s="104" t="s">
        <v>127</v>
      </c>
      <c r="C31" s="104" t="s">
        <v>22</v>
      </c>
      <c r="D31" s="105">
        <v>3.92</v>
      </c>
    </row>
    <row r="32" spans="1:4" ht="18.75" customHeight="1">
      <c r="A32" s="3">
        <v>186</v>
      </c>
      <c r="B32" s="104" t="s">
        <v>235</v>
      </c>
      <c r="C32" s="104" t="s">
        <v>22</v>
      </c>
      <c r="D32" s="105">
        <v>3.86</v>
      </c>
    </row>
    <row r="33" spans="1:4" ht="18.75" customHeight="1">
      <c r="A33" s="3">
        <v>199</v>
      </c>
      <c r="B33" s="104" t="s">
        <v>122</v>
      </c>
      <c r="C33" s="104" t="s">
        <v>22</v>
      </c>
      <c r="D33" s="105">
        <v>3.57</v>
      </c>
    </row>
    <row r="34" spans="1:4" ht="18.75" customHeight="1">
      <c r="A34" s="3">
        <v>202</v>
      </c>
      <c r="B34" s="104" t="s">
        <v>131</v>
      </c>
      <c r="C34" s="104" t="s">
        <v>22</v>
      </c>
      <c r="D34" s="105">
        <v>3.42</v>
      </c>
    </row>
    <row r="35" spans="1:4" ht="18.75" customHeight="1">
      <c r="A35" s="3">
        <v>205</v>
      </c>
      <c r="B35" s="104" t="s">
        <v>123</v>
      </c>
      <c r="C35" s="104" t="s">
        <v>22</v>
      </c>
      <c r="D35" s="105">
        <v>3.29</v>
      </c>
    </row>
    <row r="36" spans="1:4" ht="18.75" customHeight="1">
      <c r="A36" s="3">
        <v>206</v>
      </c>
      <c r="B36" s="104" t="s">
        <v>47</v>
      </c>
      <c r="C36" s="104" t="s">
        <v>22</v>
      </c>
      <c r="D36" s="105">
        <v>3.28</v>
      </c>
    </row>
    <row r="37" spans="1:4" ht="19.5" customHeight="1">
      <c r="A37" s="3">
        <v>208</v>
      </c>
      <c r="B37" s="104" t="s">
        <v>27</v>
      </c>
      <c r="C37" s="104" t="s">
        <v>22</v>
      </c>
      <c r="D37" s="105">
        <v>3.2</v>
      </c>
    </row>
    <row r="38" spans="1:4" ht="19.5" customHeight="1">
      <c r="A38" s="3">
        <v>209</v>
      </c>
      <c r="B38" s="247" t="s">
        <v>66</v>
      </c>
      <c r="C38" s="247" t="s">
        <v>22</v>
      </c>
      <c r="D38" s="248">
        <v>3.05</v>
      </c>
    </row>
    <row r="39" spans="1:4">
      <c r="A39" s="3">
        <v>1</v>
      </c>
      <c r="B39" s="108" t="s">
        <v>36</v>
      </c>
      <c r="C39" s="109" t="s">
        <v>24</v>
      </c>
      <c r="D39" s="110">
        <v>8.7959999999999994</v>
      </c>
    </row>
    <row r="40" spans="1:4" ht="18.75" customHeight="1">
      <c r="A40" s="3">
        <v>5</v>
      </c>
      <c r="B40" s="108" t="s">
        <v>33</v>
      </c>
      <c r="C40" s="109" t="s">
        <v>24</v>
      </c>
      <c r="D40" s="110">
        <v>8.0169999999999995</v>
      </c>
    </row>
    <row r="41" spans="1:4" ht="18.75" customHeight="1">
      <c r="A41" s="3">
        <v>6</v>
      </c>
      <c r="B41" s="108" t="s">
        <v>37</v>
      </c>
      <c r="C41" s="109" t="s">
        <v>24</v>
      </c>
      <c r="D41" s="110">
        <v>7.9260000000000002</v>
      </c>
    </row>
    <row r="42" spans="1:4" ht="18.75" customHeight="1">
      <c r="A42" s="3">
        <v>7</v>
      </c>
      <c r="B42" s="108" t="s">
        <v>25</v>
      </c>
      <c r="C42" s="109" t="s">
        <v>24</v>
      </c>
      <c r="D42" s="110">
        <v>7.7560000000000002</v>
      </c>
    </row>
    <row r="43" spans="1:4" ht="18.75" customHeight="1">
      <c r="A43" s="3">
        <v>10</v>
      </c>
      <c r="B43" s="108" t="s">
        <v>47</v>
      </c>
      <c r="C43" s="109" t="s">
        <v>24</v>
      </c>
      <c r="D43" s="110">
        <v>7.5650000000000004</v>
      </c>
    </row>
    <row r="44" spans="1:4">
      <c r="A44" s="3">
        <v>13</v>
      </c>
      <c r="B44" s="108" t="s">
        <v>44</v>
      </c>
      <c r="C44" s="109" t="s">
        <v>24</v>
      </c>
      <c r="D44" s="110">
        <v>7.2670000000000003</v>
      </c>
    </row>
    <row r="45" spans="1:4" ht="18.75" customHeight="1">
      <c r="A45" s="3">
        <v>15</v>
      </c>
      <c r="B45" s="108" t="s">
        <v>28</v>
      </c>
      <c r="C45" s="109" t="s">
        <v>24</v>
      </c>
      <c r="D45" s="110">
        <v>7.173</v>
      </c>
    </row>
    <row r="46" spans="1:4" ht="18.75" customHeight="1">
      <c r="A46" s="3">
        <v>16</v>
      </c>
      <c r="B46" s="108" t="s">
        <v>40</v>
      </c>
      <c r="C46" s="109" t="s">
        <v>24</v>
      </c>
      <c r="D46" s="110">
        <v>6.9089999999999998</v>
      </c>
    </row>
    <row r="47" spans="1:4" ht="18.75" customHeight="1">
      <c r="A47" s="3">
        <v>19</v>
      </c>
      <c r="B47" s="108" t="s">
        <v>29</v>
      </c>
      <c r="C47" s="109" t="s">
        <v>24</v>
      </c>
      <c r="D47" s="110">
        <v>6.6559999999999997</v>
      </c>
    </row>
    <row r="48" spans="1:4" ht="18.75" customHeight="1">
      <c r="A48" s="3">
        <v>20</v>
      </c>
      <c r="B48" s="108" t="s">
        <v>46</v>
      </c>
      <c r="C48" s="109" t="s">
        <v>24</v>
      </c>
      <c r="D48" s="110">
        <v>6.6470000000000002</v>
      </c>
    </row>
    <row r="49" spans="1:4" ht="18.75" customHeight="1">
      <c r="A49" s="3">
        <v>23</v>
      </c>
      <c r="B49" s="108" t="s">
        <v>43</v>
      </c>
      <c r="C49" s="109" t="s">
        <v>24</v>
      </c>
      <c r="D49" s="110">
        <v>6.5960000000000001</v>
      </c>
    </row>
    <row r="50" spans="1:4">
      <c r="A50" s="3">
        <v>25</v>
      </c>
      <c r="B50" s="108" t="s">
        <v>67</v>
      </c>
      <c r="C50" s="109" t="s">
        <v>24</v>
      </c>
      <c r="D50" s="110">
        <v>6.56</v>
      </c>
    </row>
    <row r="51" spans="1:4" ht="18.75" customHeight="1">
      <c r="A51" s="3">
        <v>32</v>
      </c>
      <c r="B51" s="108" t="s">
        <v>76</v>
      </c>
      <c r="C51" s="109" t="s">
        <v>24</v>
      </c>
      <c r="D51" s="110">
        <v>6.3840000000000003</v>
      </c>
    </row>
    <row r="52" spans="1:4" ht="18.75" customHeight="1">
      <c r="A52" s="3">
        <v>33</v>
      </c>
      <c r="B52" s="108" t="s">
        <v>79</v>
      </c>
      <c r="C52" s="109" t="s">
        <v>24</v>
      </c>
      <c r="D52" s="111">
        <v>6.35</v>
      </c>
    </row>
    <row r="53" spans="1:4">
      <c r="A53" s="3">
        <v>35</v>
      </c>
      <c r="B53" s="108" t="s">
        <v>54</v>
      </c>
      <c r="C53" s="109" t="s">
        <v>24</v>
      </c>
      <c r="D53" s="110">
        <v>6.29</v>
      </c>
    </row>
    <row r="54" spans="1:4">
      <c r="A54" s="3">
        <v>37</v>
      </c>
      <c r="B54" s="108" t="s">
        <v>61</v>
      </c>
      <c r="C54" s="109" t="s">
        <v>24</v>
      </c>
      <c r="D54" s="110">
        <v>6.2249999999999996</v>
      </c>
    </row>
    <row r="55" spans="1:4">
      <c r="A55" s="3">
        <v>42</v>
      </c>
      <c r="B55" s="108" t="s">
        <v>60</v>
      </c>
      <c r="C55" s="109" t="s">
        <v>24</v>
      </c>
      <c r="D55" s="110">
        <v>6.0970000000000004</v>
      </c>
    </row>
    <row r="56" spans="1:4">
      <c r="A56" s="3">
        <v>48</v>
      </c>
      <c r="B56" s="108" t="s">
        <v>58</v>
      </c>
      <c r="C56" s="109" t="s">
        <v>24</v>
      </c>
      <c r="D56" s="110">
        <v>6.0149999999999997</v>
      </c>
    </row>
    <row r="57" spans="1:4" ht="18.75" customHeight="1">
      <c r="A57" s="3">
        <v>51</v>
      </c>
      <c r="B57" s="108" t="s">
        <v>38</v>
      </c>
      <c r="C57" s="109" t="s">
        <v>24</v>
      </c>
      <c r="D57" s="110">
        <v>5.9660000000000002</v>
      </c>
    </row>
    <row r="58" spans="1:4">
      <c r="A58" s="3">
        <v>54</v>
      </c>
      <c r="B58" s="108" t="s">
        <v>51</v>
      </c>
      <c r="C58" s="109" t="s">
        <v>24</v>
      </c>
      <c r="D58" s="110">
        <v>5.9379999999999997</v>
      </c>
    </row>
    <row r="59" spans="1:4" ht="18.75" customHeight="1">
      <c r="A59" s="3">
        <v>56</v>
      </c>
      <c r="B59" s="108" t="s">
        <v>70</v>
      </c>
      <c r="C59" s="109" t="s">
        <v>24</v>
      </c>
      <c r="D59" s="110">
        <v>5.9260000000000002</v>
      </c>
    </row>
    <row r="60" spans="1:4">
      <c r="A60" s="3">
        <v>58</v>
      </c>
      <c r="B60" s="108" t="s">
        <v>34</v>
      </c>
      <c r="C60" s="109" t="s">
        <v>24</v>
      </c>
      <c r="D60" s="110">
        <v>5.8520000000000003</v>
      </c>
    </row>
    <row r="61" spans="1:4" ht="18.75" customHeight="1">
      <c r="A61" s="3">
        <v>65</v>
      </c>
      <c r="B61" s="108" t="s">
        <v>74</v>
      </c>
      <c r="C61" s="109" t="s">
        <v>24</v>
      </c>
      <c r="D61" s="110">
        <v>5.7060000000000004</v>
      </c>
    </row>
    <row r="62" spans="1:4" ht="18.75" customHeight="1">
      <c r="A62" s="3">
        <v>69</v>
      </c>
      <c r="B62" s="108" t="s">
        <v>66</v>
      </c>
      <c r="C62" s="109" t="s">
        <v>24</v>
      </c>
      <c r="D62" s="110">
        <v>5.6429999999999998</v>
      </c>
    </row>
    <row r="63" spans="1:4" ht="18.75" customHeight="1">
      <c r="A63" s="3">
        <v>78</v>
      </c>
      <c r="B63" s="108" t="s">
        <v>86</v>
      </c>
      <c r="C63" s="109" t="s">
        <v>24</v>
      </c>
      <c r="D63" s="111">
        <v>5.5659999999999998</v>
      </c>
    </row>
    <row r="64" spans="1:4" ht="18.75" customHeight="1">
      <c r="A64" s="3">
        <v>82</v>
      </c>
      <c r="B64" s="108" t="s">
        <v>49</v>
      </c>
      <c r="C64" s="109" t="s">
        <v>24</v>
      </c>
      <c r="D64" s="110">
        <v>5.5430000000000001</v>
      </c>
    </row>
    <row r="65" spans="1:4">
      <c r="A65" s="3">
        <v>86</v>
      </c>
      <c r="B65" s="108" t="s">
        <v>56</v>
      </c>
      <c r="C65" s="109" t="s">
        <v>24</v>
      </c>
      <c r="D65" s="110">
        <v>5.4560000000000004</v>
      </c>
    </row>
    <row r="66" spans="1:4" ht="18.75" customHeight="1">
      <c r="A66" s="3">
        <v>87</v>
      </c>
      <c r="B66" s="108" t="s">
        <v>27</v>
      </c>
      <c r="C66" s="109" t="s">
        <v>24</v>
      </c>
      <c r="D66" s="110">
        <v>5.45</v>
      </c>
    </row>
    <row r="67" spans="1:4">
      <c r="A67" s="3">
        <v>92</v>
      </c>
      <c r="B67" s="108" t="s">
        <v>41</v>
      </c>
      <c r="C67" s="109" t="s">
        <v>24</v>
      </c>
      <c r="D67" s="110">
        <v>5.391</v>
      </c>
    </row>
    <row r="68" spans="1:4" ht="18.75" customHeight="1">
      <c r="A68" s="3">
        <v>107</v>
      </c>
      <c r="B68" s="108" t="s">
        <v>81</v>
      </c>
      <c r="C68" s="109" t="s">
        <v>24</v>
      </c>
      <c r="D68" s="111">
        <v>5.1890000000000001</v>
      </c>
    </row>
    <row r="69" spans="1:4">
      <c r="A69" s="3">
        <v>109</v>
      </c>
      <c r="B69" s="108" t="s">
        <v>30</v>
      </c>
      <c r="C69" s="109" t="s">
        <v>24</v>
      </c>
      <c r="D69" s="111">
        <v>5.173</v>
      </c>
    </row>
    <row r="70" spans="1:4" ht="18.75" customHeight="1">
      <c r="A70" s="3">
        <v>114</v>
      </c>
      <c r="B70" s="108" t="s">
        <v>59</v>
      </c>
      <c r="C70" s="109" t="s">
        <v>24</v>
      </c>
      <c r="D70" s="110">
        <v>5.0999999999999996</v>
      </c>
    </row>
    <row r="71" spans="1:4">
      <c r="A71" s="3">
        <v>117</v>
      </c>
      <c r="B71" s="108" t="s">
        <v>71</v>
      </c>
      <c r="C71" s="109" t="s">
        <v>24</v>
      </c>
      <c r="D71" s="111">
        <v>5.0149999999999997</v>
      </c>
    </row>
    <row r="72" spans="1:4" ht="18.75" customHeight="1">
      <c r="A72" s="3">
        <v>129</v>
      </c>
      <c r="B72" s="108" t="s">
        <v>55</v>
      </c>
      <c r="C72" s="109" t="s">
        <v>24</v>
      </c>
      <c r="D72" s="110">
        <v>4.8680000000000003</v>
      </c>
    </row>
    <row r="73" spans="1:4">
      <c r="A73" s="3">
        <v>130</v>
      </c>
      <c r="B73" s="108" t="s">
        <v>77</v>
      </c>
      <c r="C73" s="109" t="s">
        <v>24</v>
      </c>
      <c r="D73" s="110">
        <v>4.8650000000000002</v>
      </c>
    </row>
    <row r="74" spans="1:4">
      <c r="A74" s="3">
        <v>131</v>
      </c>
      <c r="B74" s="108" t="s">
        <v>83</v>
      </c>
      <c r="C74" s="109" t="s">
        <v>24</v>
      </c>
      <c r="D74" s="111">
        <v>4.8419999999999996</v>
      </c>
    </row>
    <row r="75" spans="1:4" ht="18.75" customHeight="1">
      <c r="A75" s="3">
        <v>134</v>
      </c>
      <c r="B75" s="108" t="s">
        <v>45</v>
      </c>
      <c r="C75" s="109" t="s">
        <v>24</v>
      </c>
      <c r="D75" s="111">
        <v>4.8220000000000001</v>
      </c>
    </row>
    <row r="76" spans="1:4" ht="18.75" customHeight="1">
      <c r="A76" s="3">
        <v>138</v>
      </c>
      <c r="B76" s="108" t="s">
        <v>35</v>
      </c>
      <c r="C76" s="109" t="s">
        <v>24</v>
      </c>
      <c r="D76" s="110">
        <v>4.7770000000000001</v>
      </c>
    </row>
    <row r="77" spans="1:4">
      <c r="A77" s="3">
        <v>146</v>
      </c>
      <c r="B77" s="108" t="s">
        <v>80</v>
      </c>
      <c r="C77" s="109" t="s">
        <v>24</v>
      </c>
      <c r="D77" s="111">
        <v>4.67</v>
      </c>
    </row>
    <row r="78" spans="1:4">
      <c r="A78" s="3">
        <v>149</v>
      </c>
      <c r="B78" s="108" t="s">
        <v>72</v>
      </c>
      <c r="C78" s="109" t="s">
        <v>24</v>
      </c>
      <c r="D78" s="110">
        <v>4.649</v>
      </c>
    </row>
    <row r="79" spans="1:4" ht="18.75" customHeight="1">
      <c r="A79" s="3">
        <v>151</v>
      </c>
      <c r="B79" s="108" t="s">
        <v>84</v>
      </c>
      <c r="C79" s="109" t="s">
        <v>24</v>
      </c>
      <c r="D79" s="111">
        <v>4.5709999999999997</v>
      </c>
    </row>
    <row r="80" spans="1:4">
      <c r="A80" s="3">
        <v>155</v>
      </c>
      <c r="B80" s="108" t="s">
        <v>75</v>
      </c>
      <c r="C80" s="109" t="s">
        <v>24</v>
      </c>
      <c r="D80" s="110">
        <v>4.4630000000000001</v>
      </c>
    </row>
    <row r="81" spans="1:4" ht="18.75" customHeight="1">
      <c r="A81" s="3">
        <v>156</v>
      </c>
      <c r="B81" s="108" t="s">
        <v>63</v>
      </c>
      <c r="C81" s="109" t="s">
        <v>24</v>
      </c>
      <c r="D81" s="110">
        <v>4.4249999999999998</v>
      </c>
    </row>
    <row r="82" spans="1:4" ht="18.75" customHeight="1">
      <c r="A82" s="3">
        <v>158</v>
      </c>
      <c r="B82" s="108" t="s">
        <v>31</v>
      </c>
      <c r="C82" s="109" t="s">
        <v>24</v>
      </c>
      <c r="D82" s="110">
        <v>4.3819999999999997</v>
      </c>
    </row>
    <row r="83" spans="1:4" ht="18.75" customHeight="1">
      <c r="A83" s="3">
        <v>162</v>
      </c>
      <c r="B83" s="108" t="s">
        <v>42</v>
      </c>
      <c r="C83" s="109" t="s">
        <v>24</v>
      </c>
      <c r="D83" s="111">
        <v>4.3650000000000002</v>
      </c>
    </row>
    <row r="84" spans="1:4">
      <c r="A84" s="3">
        <v>167</v>
      </c>
      <c r="B84" s="108" t="s">
        <v>78</v>
      </c>
      <c r="C84" s="109" t="s">
        <v>24</v>
      </c>
      <c r="D84" s="110">
        <v>4.282</v>
      </c>
    </row>
    <row r="85" spans="1:4" ht="18.75" customHeight="1">
      <c r="A85" s="3">
        <v>168</v>
      </c>
      <c r="B85" s="108" t="s">
        <v>62</v>
      </c>
      <c r="C85" s="109" t="s">
        <v>24</v>
      </c>
      <c r="D85" s="110">
        <v>4.2779999999999996</v>
      </c>
    </row>
    <row r="86" spans="1:4" ht="18.75" customHeight="1">
      <c r="A86" s="3">
        <v>173</v>
      </c>
      <c r="B86" s="108" t="s">
        <v>82</v>
      </c>
      <c r="C86" s="109" t="s">
        <v>24</v>
      </c>
      <c r="D86" s="111">
        <v>4.1980000000000004</v>
      </c>
    </row>
    <row r="87" spans="1:4" ht="18.75" customHeight="1">
      <c r="A87" s="3">
        <v>175</v>
      </c>
      <c r="B87" s="112" t="s">
        <v>87</v>
      </c>
      <c r="C87" s="109" t="s">
        <v>24</v>
      </c>
      <c r="D87" s="111">
        <v>4.1749999999999998</v>
      </c>
    </row>
    <row r="88" spans="1:4">
      <c r="A88" s="3">
        <v>181</v>
      </c>
      <c r="B88" s="108" t="s">
        <v>73</v>
      </c>
      <c r="C88" s="109" t="s">
        <v>24</v>
      </c>
      <c r="D88" s="110">
        <v>3.956</v>
      </c>
    </row>
    <row r="89" spans="1:4">
      <c r="A89" s="3">
        <v>185</v>
      </c>
      <c r="B89" s="108" t="s">
        <v>64</v>
      </c>
      <c r="C89" s="109" t="s">
        <v>24</v>
      </c>
      <c r="D89" s="110">
        <v>3.8620000000000001</v>
      </c>
    </row>
    <row r="90" spans="1:4" ht="18.75" customHeight="1">
      <c r="A90" s="3">
        <v>188</v>
      </c>
      <c r="B90" s="108" t="s">
        <v>57</v>
      </c>
      <c r="C90" s="109" t="s">
        <v>24</v>
      </c>
      <c r="D90" s="111">
        <v>3.831</v>
      </c>
    </row>
    <row r="91" spans="1:4" ht="18.75" customHeight="1">
      <c r="A91" s="3">
        <v>189</v>
      </c>
      <c r="B91" s="108" t="s">
        <v>69</v>
      </c>
      <c r="C91" s="109" t="s">
        <v>24</v>
      </c>
      <c r="D91" s="110">
        <v>3.8260000000000001</v>
      </c>
    </row>
    <row r="92" spans="1:4">
      <c r="A92" s="3">
        <v>190</v>
      </c>
      <c r="B92" s="108" t="s">
        <v>52</v>
      </c>
      <c r="C92" s="109" t="s">
        <v>24</v>
      </c>
      <c r="D92" s="110">
        <v>3.82</v>
      </c>
    </row>
    <row r="93" spans="1:4" ht="18.75" customHeight="1">
      <c r="A93" s="3">
        <v>194</v>
      </c>
      <c r="B93" s="108" t="s">
        <v>65</v>
      </c>
      <c r="C93" s="109" t="s">
        <v>24</v>
      </c>
      <c r="D93" s="110">
        <v>3.7290000000000001</v>
      </c>
    </row>
    <row r="94" spans="1:4">
      <c r="A94" s="3">
        <v>196</v>
      </c>
      <c r="B94" s="108" t="s">
        <v>32</v>
      </c>
      <c r="C94" s="109" t="s">
        <v>24</v>
      </c>
      <c r="D94" s="111">
        <v>3.71</v>
      </c>
    </row>
    <row r="95" spans="1:4" ht="18.75" customHeight="1">
      <c r="A95" s="3">
        <v>198</v>
      </c>
      <c r="B95" s="108" t="s">
        <v>39</v>
      </c>
      <c r="C95" s="109" t="s">
        <v>24</v>
      </c>
      <c r="D95" s="110">
        <v>3.617</v>
      </c>
    </row>
    <row r="96" spans="1:4">
      <c r="A96" s="3">
        <v>200</v>
      </c>
      <c r="B96" s="108" t="s">
        <v>68</v>
      </c>
      <c r="C96" s="109" t="s">
        <v>24</v>
      </c>
      <c r="D96" s="111">
        <v>3.5379999999999998</v>
      </c>
    </row>
    <row r="97" spans="1:4" ht="18.75" customHeight="1">
      <c r="A97" s="3">
        <v>201</v>
      </c>
      <c r="B97" s="108" t="s">
        <v>53</v>
      </c>
      <c r="C97" s="109" t="s">
        <v>24</v>
      </c>
      <c r="D97" s="110">
        <v>3.5270000000000001</v>
      </c>
    </row>
    <row r="98" spans="1:4" ht="18.75" customHeight="1">
      <c r="A98" s="3">
        <v>203</v>
      </c>
      <c r="B98" s="108" t="s">
        <v>85</v>
      </c>
      <c r="C98" s="109" t="s">
        <v>24</v>
      </c>
      <c r="D98" s="111">
        <v>3.3719999999999999</v>
      </c>
    </row>
    <row r="99" spans="1:4" ht="18.75" customHeight="1">
      <c r="A99" s="3">
        <v>204</v>
      </c>
      <c r="B99" s="108" t="s">
        <v>50</v>
      </c>
      <c r="C99" s="109" t="s">
        <v>24</v>
      </c>
      <c r="D99" s="110">
        <v>3.3</v>
      </c>
    </row>
    <row r="100" spans="1:4" ht="18.75" customHeight="1">
      <c r="A100" s="3">
        <v>207</v>
      </c>
      <c r="B100" s="108" t="s">
        <v>48</v>
      </c>
      <c r="C100" s="109" t="s">
        <v>24</v>
      </c>
      <c r="D100" s="110">
        <v>3.2589999999999999</v>
      </c>
    </row>
    <row r="101" spans="1:4">
      <c r="A101" s="3">
        <v>2</v>
      </c>
      <c r="B101" s="116" t="s">
        <v>247</v>
      </c>
      <c r="C101" s="117" t="s">
        <v>170</v>
      </c>
      <c r="D101" s="118">
        <v>8.3040000000000003</v>
      </c>
    </row>
    <row r="102" spans="1:4">
      <c r="A102" s="3">
        <v>11</v>
      </c>
      <c r="B102" s="119" t="s">
        <v>8</v>
      </c>
      <c r="C102" s="117" t="s">
        <v>170</v>
      </c>
      <c r="D102" s="118">
        <v>7.3330000000000002</v>
      </c>
    </row>
    <row r="103" spans="1:4">
      <c r="A103" s="3">
        <v>12</v>
      </c>
      <c r="B103" s="119" t="s">
        <v>250</v>
      </c>
      <c r="C103" s="117" t="s">
        <v>170</v>
      </c>
      <c r="D103" s="118">
        <v>7.3179999999999996</v>
      </c>
    </row>
    <row r="104" spans="1:4">
      <c r="A104" s="3">
        <v>22</v>
      </c>
      <c r="B104" s="119" t="s">
        <v>257</v>
      </c>
      <c r="C104" s="117" t="s">
        <v>170</v>
      </c>
      <c r="D104" s="118">
        <v>6.6390000000000002</v>
      </c>
    </row>
    <row r="105" spans="1:4">
      <c r="A105" s="3">
        <v>24</v>
      </c>
      <c r="B105" s="119" t="s">
        <v>256</v>
      </c>
      <c r="C105" s="117" t="s">
        <v>170</v>
      </c>
      <c r="D105" s="118">
        <v>6.5650000000000004</v>
      </c>
    </row>
    <row r="106" spans="1:4">
      <c r="A106" s="3">
        <v>26</v>
      </c>
      <c r="B106" s="119" t="s">
        <v>249</v>
      </c>
      <c r="C106" s="117" t="s">
        <v>170</v>
      </c>
      <c r="D106" s="118">
        <v>6.5519999999999996</v>
      </c>
    </row>
    <row r="107" spans="1:4">
      <c r="A107" s="3">
        <v>28</v>
      </c>
      <c r="B107" s="119" t="s">
        <v>9</v>
      </c>
      <c r="C107" s="117" t="s">
        <v>170</v>
      </c>
      <c r="D107" s="118">
        <v>6.4660000000000002</v>
      </c>
    </row>
    <row r="108" spans="1:4">
      <c r="A108" s="3">
        <v>41</v>
      </c>
      <c r="B108" s="119" t="s">
        <v>251</v>
      </c>
      <c r="C108" s="117" t="s">
        <v>170</v>
      </c>
      <c r="D108" s="118">
        <v>6.1760000000000002</v>
      </c>
    </row>
    <row r="109" spans="1:4" ht="18.75" customHeight="1">
      <c r="A109" s="3">
        <v>43</v>
      </c>
      <c r="B109" s="119" t="s">
        <v>254</v>
      </c>
      <c r="C109" s="117" t="s">
        <v>170</v>
      </c>
      <c r="D109" s="118">
        <v>6.0759999999999996</v>
      </c>
    </row>
    <row r="110" spans="1:4">
      <c r="A110" s="3">
        <v>44</v>
      </c>
      <c r="B110" s="119" t="s">
        <v>260</v>
      </c>
      <c r="C110" s="117" t="s">
        <v>170</v>
      </c>
      <c r="D110" s="120">
        <v>6.06</v>
      </c>
    </row>
    <row r="111" spans="1:4" ht="18.75" customHeight="1">
      <c r="A111" s="3">
        <v>45</v>
      </c>
      <c r="B111" s="119" t="s">
        <v>248</v>
      </c>
      <c r="C111" s="117" t="s">
        <v>170</v>
      </c>
      <c r="D111" s="118">
        <v>6.056</v>
      </c>
    </row>
    <row r="112" spans="1:4" ht="18.75" customHeight="1">
      <c r="A112" s="3">
        <v>46</v>
      </c>
      <c r="B112" s="116" t="s">
        <v>259</v>
      </c>
      <c r="C112" s="117" t="s">
        <v>170</v>
      </c>
      <c r="D112" s="118">
        <v>6.05</v>
      </c>
    </row>
    <row r="113" spans="1:4">
      <c r="A113" s="3">
        <v>47</v>
      </c>
      <c r="B113" s="119" t="s">
        <v>255</v>
      </c>
      <c r="C113" s="117" t="s">
        <v>170</v>
      </c>
      <c r="D113" s="118">
        <v>6.0419999999999998</v>
      </c>
    </row>
    <row r="114" spans="1:4" ht="18.75" customHeight="1">
      <c r="A114" s="3">
        <v>49</v>
      </c>
      <c r="B114" s="119" t="s">
        <v>261</v>
      </c>
      <c r="C114" s="117" t="s">
        <v>170</v>
      </c>
      <c r="D114" s="118">
        <v>5.9749999999999996</v>
      </c>
    </row>
    <row r="115" spans="1:4">
      <c r="A115" s="3">
        <v>55</v>
      </c>
      <c r="B115" s="116" t="s">
        <v>253</v>
      </c>
      <c r="C115" s="117" t="s">
        <v>170</v>
      </c>
      <c r="D115" s="118">
        <v>5.93</v>
      </c>
    </row>
    <row r="116" spans="1:4" ht="18.75" customHeight="1">
      <c r="A116" s="3">
        <v>61</v>
      </c>
      <c r="B116" s="119" t="s">
        <v>274</v>
      </c>
      <c r="C116" s="117" t="s">
        <v>170</v>
      </c>
      <c r="D116" s="118">
        <v>5.8319999999999999</v>
      </c>
    </row>
    <row r="117" spans="1:4">
      <c r="A117" s="3">
        <v>62</v>
      </c>
      <c r="B117" s="119" t="s">
        <v>252</v>
      </c>
      <c r="C117" s="117" t="s">
        <v>170</v>
      </c>
      <c r="D117" s="118">
        <v>5.8220000000000001</v>
      </c>
    </row>
    <row r="118" spans="1:4">
      <c r="A118" s="3">
        <v>66</v>
      </c>
      <c r="B118" s="119" t="s">
        <v>267</v>
      </c>
      <c r="C118" s="117" t="s">
        <v>170</v>
      </c>
      <c r="D118" s="118">
        <v>5.7039999999999997</v>
      </c>
    </row>
    <row r="119" spans="1:4" ht="18.75" customHeight="1">
      <c r="A119" s="3">
        <v>70</v>
      </c>
      <c r="B119" s="119" t="s">
        <v>270</v>
      </c>
      <c r="C119" s="117" t="s">
        <v>170</v>
      </c>
      <c r="D119" s="118">
        <v>5.6429999999999998</v>
      </c>
    </row>
    <row r="120" spans="1:4">
      <c r="A120" s="3">
        <v>77</v>
      </c>
      <c r="B120" s="119" t="s">
        <v>264</v>
      </c>
      <c r="C120" s="117" t="s">
        <v>170</v>
      </c>
      <c r="D120" s="118">
        <v>5.5750000000000002</v>
      </c>
    </row>
    <row r="121" spans="1:4">
      <c r="A121" s="3">
        <v>79</v>
      </c>
      <c r="B121" s="116" t="s">
        <v>271</v>
      </c>
      <c r="C121" s="117" t="s">
        <v>170</v>
      </c>
      <c r="D121" s="118">
        <v>5.5519999999999996</v>
      </c>
    </row>
    <row r="122" spans="1:4">
      <c r="A122" s="3">
        <v>81</v>
      </c>
      <c r="B122" s="119" t="s">
        <v>272</v>
      </c>
      <c r="C122" s="117" t="s">
        <v>170</v>
      </c>
      <c r="D122" s="118">
        <v>5.5490000000000004</v>
      </c>
    </row>
    <row r="123" spans="1:4">
      <c r="A123" s="3">
        <v>88</v>
      </c>
      <c r="B123" s="119" t="s">
        <v>258</v>
      </c>
      <c r="C123" s="117" t="s">
        <v>170</v>
      </c>
      <c r="D123" s="118">
        <v>5.4279999999999999</v>
      </c>
    </row>
    <row r="124" spans="1:4">
      <c r="A124" s="3">
        <v>93</v>
      </c>
      <c r="B124" s="119" t="s">
        <v>266</v>
      </c>
      <c r="C124" s="117" t="s">
        <v>170</v>
      </c>
      <c r="D124" s="118">
        <v>5.391</v>
      </c>
    </row>
    <row r="125" spans="1:4">
      <c r="A125" s="3">
        <v>95</v>
      </c>
      <c r="B125" s="119" t="s">
        <v>269</v>
      </c>
      <c r="C125" s="117" t="s">
        <v>170</v>
      </c>
      <c r="D125" s="118">
        <v>5.3789999999999996</v>
      </c>
    </row>
    <row r="126" spans="1:4">
      <c r="A126" s="3">
        <v>96</v>
      </c>
      <c r="B126" s="119" t="s">
        <v>263</v>
      </c>
      <c r="C126" s="117" t="s">
        <v>170</v>
      </c>
      <c r="D126" s="118">
        <v>5.3769999999999998</v>
      </c>
    </row>
    <row r="127" spans="1:4">
      <c r="A127" s="3">
        <v>97</v>
      </c>
      <c r="B127" s="119" t="s">
        <v>265</v>
      </c>
      <c r="C127" s="117" t="s">
        <v>170</v>
      </c>
      <c r="D127" s="118">
        <v>5.3689999999999998</v>
      </c>
    </row>
    <row r="128" spans="1:4" ht="18.75" customHeight="1">
      <c r="A128" s="3">
        <v>99</v>
      </c>
      <c r="B128" s="119" t="s">
        <v>268</v>
      </c>
      <c r="C128" s="117" t="s">
        <v>170</v>
      </c>
      <c r="D128" s="118">
        <v>5.3339999999999996</v>
      </c>
    </row>
    <row r="129" spans="1:4">
      <c r="A129" s="3">
        <v>100</v>
      </c>
      <c r="B129" s="119" t="s">
        <v>10</v>
      </c>
      <c r="C129" s="117" t="s">
        <v>170</v>
      </c>
      <c r="D129" s="118">
        <v>5.306</v>
      </c>
    </row>
    <row r="130" spans="1:4" ht="18.75" customHeight="1">
      <c r="A130" s="3">
        <v>102</v>
      </c>
      <c r="B130" s="119" t="s">
        <v>277</v>
      </c>
      <c r="C130" s="117" t="s">
        <v>170</v>
      </c>
      <c r="D130" s="118">
        <v>5.274</v>
      </c>
    </row>
    <row r="131" spans="1:4" ht="18.75" customHeight="1">
      <c r="A131" s="3">
        <v>105</v>
      </c>
      <c r="B131" s="119" t="s">
        <v>262</v>
      </c>
      <c r="C131" s="117" t="s">
        <v>170</v>
      </c>
      <c r="D131" s="118">
        <v>5.2380000000000004</v>
      </c>
    </row>
    <row r="132" spans="1:4" ht="18.75" customHeight="1">
      <c r="A132" s="3">
        <v>108</v>
      </c>
      <c r="B132" s="119" t="s">
        <v>276</v>
      </c>
      <c r="C132" s="117" t="s">
        <v>170</v>
      </c>
      <c r="D132" s="118">
        <v>5.1749999999999998</v>
      </c>
    </row>
    <row r="133" spans="1:4" ht="18.75" customHeight="1">
      <c r="A133" s="3">
        <v>115</v>
      </c>
      <c r="B133" s="119" t="s">
        <v>12</v>
      </c>
      <c r="C133" s="117" t="s">
        <v>170</v>
      </c>
      <c r="D133" s="118">
        <v>5.0739999999999998</v>
      </c>
    </row>
    <row r="134" spans="1:4">
      <c r="A134" s="3">
        <v>118</v>
      </c>
      <c r="B134" s="116" t="s">
        <v>278</v>
      </c>
      <c r="C134" s="117" t="s">
        <v>170</v>
      </c>
      <c r="D134" s="118">
        <v>5.0039999999999996</v>
      </c>
    </row>
    <row r="135" spans="1:4">
      <c r="A135" s="3">
        <v>123</v>
      </c>
      <c r="B135" s="119" t="s">
        <v>273</v>
      </c>
      <c r="C135" s="117" t="s">
        <v>170</v>
      </c>
      <c r="D135" s="118">
        <v>4.96</v>
      </c>
    </row>
    <row r="136" spans="1:4" ht="18.75" customHeight="1">
      <c r="A136" s="3">
        <v>125</v>
      </c>
      <c r="B136" s="119" t="s">
        <v>275</v>
      </c>
      <c r="C136" s="117" t="s">
        <v>170</v>
      </c>
      <c r="D136" s="118">
        <v>4.9370000000000003</v>
      </c>
    </row>
    <row r="137" spans="1:4">
      <c r="A137" s="3">
        <v>127</v>
      </c>
      <c r="B137" s="119" t="s">
        <v>280</v>
      </c>
      <c r="C137" s="117" t="s">
        <v>170</v>
      </c>
      <c r="D137" s="118">
        <v>4.9160000000000004</v>
      </c>
    </row>
    <row r="138" spans="1:4" ht="18.75" customHeight="1">
      <c r="A138" s="3">
        <v>133</v>
      </c>
      <c r="B138" s="119" t="s">
        <v>279</v>
      </c>
      <c r="C138" s="117" t="s">
        <v>170</v>
      </c>
      <c r="D138" s="118">
        <v>4.8319999999999999</v>
      </c>
    </row>
    <row r="139" spans="1:4" ht="18.75" customHeight="1">
      <c r="A139" s="3">
        <v>141</v>
      </c>
      <c r="B139" s="119" t="s">
        <v>285</v>
      </c>
      <c r="C139" s="117" t="s">
        <v>170</v>
      </c>
      <c r="D139" s="118">
        <v>4.726</v>
      </c>
    </row>
    <row r="140" spans="1:4" ht="18.75" customHeight="1">
      <c r="A140" s="3">
        <v>154</v>
      </c>
      <c r="B140" s="116" t="s">
        <v>283</v>
      </c>
      <c r="C140" s="117" t="s">
        <v>170</v>
      </c>
      <c r="D140" s="118">
        <v>4.5229999999999997</v>
      </c>
    </row>
    <row r="141" spans="1:4">
      <c r="A141" s="3">
        <v>159</v>
      </c>
      <c r="B141" s="116" t="s">
        <v>286</v>
      </c>
      <c r="C141" s="117" t="s">
        <v>170</v>
      </c>
      <c r="D141" s="118">
        <v>4.3810000000000002</v>
      </c>
    </row>
    <row r="142" spans="1:4" ht="18.75" customHeight="1">
      <c r="A142" s="3">
        <v>160</v>
      </c>
      <c r="B142" s="119" t="s">
        <v>289</v>
      </c>
      <c r="C142" s="117" t="s">
        <v>170</v>
      </c>
      <c r="D142" s="118">
        <v>4.3760000000000003</v>
      </c>
    </row>
    <row r="143" spans="1:4">
      <c r="A143" s="3">
        <v>161</v>
      </c>
      <c r="B143" s="116" t="s">
        <v>282</v>
      </c>
      <c r="C143" s="117" t="s">
        <v>170</v>
      </c>
      <c r="D143" s="118">
        <v>4.3719999999999999</v>
      </c>
    </row>
    <row r="144" spans="1:4" ht="18.75" customHeight="1">
      <c r="A144" s="3">
        <v>163</v>
      </c>
      <c r="B144" s="119" t="s">
        <v>281</v>
      </c>
      <c r="C144" s="117" t="s">
        <v>170</v>
      </c>
      <c r="D144" s="118">
        <v>4.3419999999999996</v>
      </c>
    </row>
    <row r="145" spans="1:4">
      <c r="A145" s="3">
        <v>164</v>
      </c>
      <c r="B145" s="116" t="s">
        <v>293</v>
      </c>
      <c r="C145" s="117" t="s">
        <v>170</v>
      </c>
      <c r="D145" s="118">
        <v>4.327</v>
      </c>
    </row>
    <row r="146" spans="1:4">
      <c r="A146" s="3">
        <v>165</v>
      </c>
      <c r="B146" s="119" t="s">
        <v>284</v>
      </c>
      <c r="C146" s="117" t="s">
        <v>170</v>
      </c>
      <c r="D146" s="118">
        <v>4.3259999999999996</v>
      </c>
    </row>
    <row r="147" spans="1:4">
      <c r="A147" s="3">
        <v>169</v>
      </c>
      <c r="B147" s="119" t="s">
        <v>290</v>
      </c>
      <c r="C147" s="117" t="s">
        <v>170</v>
      </c>
      <c r="D147" s="118">
        <v>4.2640000000000002</v>
      </c>
    </row>
    <row r="148" spans="1:4" ht="18.75" customHeight="1">
      <c r="A148" s="3">
        <v>171</v>
      </c>
      <c r="B148" s="119" t="s">
        <v>11</v>
      </c>
      <c r="C148" s="117" t="s">
        <v>170</v>
      </c>
      <c r="D148" s="118">
        <v>4.2439999999999998</v>
      </c>
    </row>
    <row r="149" spans="1:4">
      <c r="A149" s="3">
        <v>177</v>
      </c>
      <c r="B149" s="116" t="s">
        <v>7</v>
      </c>
      <c r="C149" s="117" t="s">
        <v>170</v>
      </c>
      <c r="D149" s="118">
        <v>4.0810000000000004</v>
      </c>
    </row>
    <row r="150" spans="1:4">
      <c r="A150" s="3">
        <v>179</v>
      </c>
      <c r="B150" s="119" t="s">
        <v>291</v>
      </c>
      <c r="C150" s="117" t="s">
        <v>170</v>
      </c>
      <c r="D150" s="118">
        <v>4.0549999999999997</v>
      </c>
    </row>
    <row r="151" spans="1:4" ht="18.75" customHeight="1">
      <c r="A151" s="3">
        <v>183</v>
      </c>
      <c r="B151" s="119" t="s">
        <v>294</v>
      </c>
      <c r="C151" s="117" t="s">
        <v>170</v>
      </c>
      <c r="D151" s="118">
        <v>3.8780000000000001</v>
      </c>
    </row>
    <row r="152" spans="1:4">
      <c r="A152" s="3">
        <v>184</v>
      </c>
      <c r="B152" s="119" t="s">
        <v>292</v>
      </c>
      <c r="C152" s="117" t="s">
        <v>170</v>
      </c>
      <c r="D152" s="118">
        <v>3.867</v>
      </c>
    </row>
    <row r="153" spans="1:4" ht="18.75" customHeight="1">
      <c r="A153" s="3">
        <v>187</v>
      </c>
      <c r="B153" s="116" t="s">
        <v>287</v>
      </c>
      <c r="C153" s="117" t="s">
        <v>170</v>
      </c>
      <c r="D153" s="118">
        <v>3.847</v>
      </c>
    </row>
    <row r="154" spans="1:4" ht="18.75" customHeight="1">
      <c r="A154" s="3">
        <v>191</v>
      </c>
      <c r="B154" s="119" t="s">
        <v>288</v>
      </c>
      <c r="C154" s="117" t="s">
        <v>170</v>
      </c>
      <c r="D154" s="118">
        <v>3.7919999999999998</v>
      </c>
    </row>
    <row r="155" spans="1:4">
      <c r="A155" s="3">
        <v>192</v>
      </c>
      <c r="B155" s="116" t="s">
        <v>295</v>
      </c>
      <c r="C155" s="117" t="s">
        <v>170</v>
      </c>
      <c r="D155" s="118">
        <v>3.7810000000000001</v>
      </c>
    </row>
    <row r="156" spans="1:4">
      <c r="A156" s="3">
        <v>193</v>
      </c>
      <c r="B156" s="119" t="s">
        <v>6</v>
      </c>
      <c r="C156" s="117" t="s">
        <v>170</v>
      </c>
      <c r="D156" s="118">
        <v>3.7719999999999998</v>
      </c>
    </row>
    <row r="157" spans="1:4" ht="18.75" customHeight="1">
      <c r="A157" s="3">
        <v>210</v>
      </c>
      <c r="B157" s="119" t="s">
        <v>296</v>
      </c>
      <c r="C157" s="117" t="s">
        <v>170</v>
      </c>
      <c r="D157" s="118">
        <v>2.831</v>
      </c>
    </row>
    <row r="158" spans="1:4" ht="18.75" customHeight="1">
      <c r="A158" s="3">
        <v>9</v>
      </c>
      <c r="B158" s="121" t="s">
        <v>306</v>
      </c>
      <c r="C158" s="122" t="s">
        <v>162</v>
      </c>
      <c r="D158" s="123">
        <v>7.58</v>
      </c>
    </row>
    <row r="159" spans="1:4" ht="18.75" customHeight="1">
      <c r="A159" s="3">
        <v>21</v>
      </c>
      <c r="B159" s="121" t="s">
        <v>256</v>
      </c>
      <c r="C159" s="122" t="s">
        <v>162</v>
      </c>
      <c r="D159" s="123">
        <v>6.64</v>
      </c>
    </row>
    <row r="160" spans="1:4" ht="18.75" customHeight="1">
      <c r="A160" s="3">
        <v>31</v>
      </c>
      <c r="B160" s="121" t="s">
        <v>307</v>
      </c>
      <c r="C160" s="122" t="s">
        <v>162</v>
      </c>
      <c r="D160" s="123">
        <v>6.4</v>
      </c>
    </row>
    <row r="161" spans="1:4">
      <c r="A161" s="3">
        <v>34</v>
      </c>
      <c r="B161" s="121" t="s">
        <v>309</v>
      </c>
      <c r="C161" s="122" t="s">
        <v>162</v>
      </c>
      <c r="D161" s="123">
        <v>6.34</v>
      </c>
    </row>
    <row r="162" spans="1:4">
      <c r="A162" s="3">
        <v>57</v>
      </c>
      <c r="B162" s="121" t="s">
        <v>308</v>
      </c>
      <c r="C162" s="122" t="s">
        <v>162</v>
      </c>
      <c r="D162" s="123">
        <v>5.89</v>
      </c>
    </row>
    <row r="163" spans="1:4">
      <c r="A163" s="3">
        <v>59</v>
      </c>
      <c r="B163" s="121" t="s">
        <v>304</v>
      </c>
      <c r="C163" s="122" t="s">
        <v>162</v>
      </c>
      <c r="D163" s="123">
        <v>5.85</v>
      </c>
    </row>
    <row r="164" spans="1:4" ht="18.75" customHeight="1">
      <c r="A164" s="3">
        <v>60</v>
      </c>
      <c r="B164" s="121" t="s">
        <v>312</v>
      </c>
      <c r="C164" s="122" t="s">
        <v>162</v>
      </c>
      <c r="D164" s="123">
        <v>5.85</v>
      </c>
    </row>
    <row r="165" spans="1:4">
      <c r="A165" s="3">
        <v>84</v>
      </c>
      <c r="B165" s="121" t="s">
        <v>317</v>
      </c>
      <c r="C165" s="122" t="s">
        <v>162</v>
      </c>
      <c r="D165" s="123">
        <v>5.54</v>
      </c>
    </row>
    <row r="166" spans="1:4">
      <c r="A166" s="3">
        <v>85</v>
      </c>
      <c r="B166" s="121" t="s">
        <v>8</v>
      </c>
      <c r="C166" s="122" t="s">
        <v>162</v>
      </c>
      <c r="D166" s="123">
        <v>5.48</v>
      </c>
    </row>
    <row r="167" spans="1:4">
      <c r="A167" s="3">
        <v>89</v>
      </c>
      <c r="B167" s="121" t="s">
        <v>311</v>
      </c>
      <c r="C167" s="122" t="s">
        <v>162</v>
      </c>
      <c r="D167" s="123">
        <v>5.42</v>
      </c>
    </row>
    <row r="168" spans="1:4">
      <c r="A168" s="3">
        <v>98</v>
      </c>
      <c r="B168" s="121" t="s">
        <v>302</v>
      </c>
      <c r="C168" s="122" t="s">
        <v>162</v>
      </c>
      <c r="D168" s="123">
        <v>5.36</v>
      </c>
    </row>
    <row r="169" spans="1:4" ht="18.75" customHeight="1">
      <c r="A169" s="3">
        <v>101</v>
      </c>
      <c r="B169" s="121" t="s">
        <v>298</v>
      </c>
      <c r="C169" s="122" t="s">
        <v>162</v>
      </c>
      <c r="D169" s="123">
        <v>5.28</v>
      </c>
    </row>
    <row r="170" spans="1:4" ht="18.75" customHeight="1">
      <c r="A170" s="3">
        <v>103</v>
      </c>
      <c r="B170" s="121" t="s">
        <v>316</v>
      </c>
      <c r="C170" s="122" t="s">
        <v>162</v>
      </c>
      <c r="D170" s="123">
        <v>5.27</v>
      </c>
    </row>
    <row r="171" spans="1:4">
      <c r="A171" s="3">
        <v>104</v>
      </c>
      <c r="B171" s="121" t="s">
        <v>313</v>
      </c>
      <c r="C171" s="122" t="s">
        <v>162</v>
      </c>
      <c r="D171" s="123">
        <v>5.26</v>
      </c>
    </row>
    <row r="172" spans="1:4" ht="18.75" customHeight="1">
      <c r="A172" s="3">
        <v>111</v>
      </c>
      <c r="B172" s="121" t="s">
        <v>301</v>
      </c>
      <c r="C172" s="122" t="s">
        <v>162</v>
      </c>
      <c r="D172" s="123">
        <v>5.15</v>
      </c>
    </row>
    <row r="173" spans="1:4">
      <c r="A173" s="3">
        <v>121</v>
      </c>
      <c r="B173" s="121" t="s">
        <v>319</v>
      </c>
      <c r="C173" s="122" t="s">
        <v>162</v>
      </c>
      <c r="D173" s="123">
        <v>4.9800000000000004</v>
      </c>
    </row>
    <row r="174" spans="1:4">
      <c r="A174" s="3">
        <v>122</v>
      </c>
      <c r="B174" s="121" t="s">
        <v>315</v>
      </c>
      <c r="C174" s="122" t="s">
        <v>162</v>
      </c>
      <c r="D174" s="123">
        <v>4.97</v>
      </c>
    </row>
    <row r="175" spans="1:4" ht="18.75" customHeight="1">
      <c r="A175" s="3">
        <v>124</v>
      </c>
      <c r="B175" s="121" t="s">
        <v>310</v>
      </c>
      <c r="C175" s="122" t="s">
        <v>162</v>
      </c>
      <c r="D175" s="123">
        <v>4.96</v>
      </c>
    </row>
    <row r="176" spans="1:4">
      <c r="A176" s="3">
        <v>135</v>
      </c>
      <c r="B176" s="121" t="s">
        <v>297</v>
      </c>
      <c r="C176" s="122" t="s">
        <v>162</v>
      </c>
      <c r="D176" s="123">
        <v>4.8099999999999996</v>
      </c>
    </row>
    <row r="177" spans="1:4" ht="18.75" customHeight="1">
      <c r="A177" s="3">
        <v>139</v>
      </c>
      <c r="B177" s="121" t="s">
        <v>303</v>
      </c>
      <c r="C177" s="122" t="s">
        <v>162</v>
      </c>
      <c r="D177" s="123">
        <v>4.7699999999999996</v>
      </c>
    </row>
    <row r="178" spans="1:4" ht="18.75" customHeight="1">
      <c r="A178" s="3">
        <v>145</v>
      </c>
      <c r="B178" s="121" t="s">
        <v>299</v>
      </c>
      <c r="C178" s="122" t="s">
        <v>162</v>
      </c>
      <c r="D178" s="123">
        <v>4.68</v>
      </c>
    </row>
    <row r="179" spans="1:4">
      <c r="A179" s="3">
        <v>153</v>
      </c>
      <c r="B179" s="121" t="s">
        <v>318</v>
      </c>
      <c r="C179" s="122" t="s">
        <v>162</v>
      </c>
      <c r="D179" s="123">
        <v>4.55</v>
      </c>
    </row>
    <row r="180" spans="1:4" ht="18.75" customHeight="1">
      <c r="A180" s="3">
        <v>166</v>
      </c>
      <c r="B180" s="121" t="s">
        <v>314</v>
      </c>
      <c r="C180" s="122" t="s">
        <v>162</v>
      </c>
      <c r="D180" s="123">
        <v>4.3</v>
      </c>
    </row>
    <row r="181" spans="1:4">
      <c r="A181" s="3">
        <v>180</v>
      </c>
      <c r="B181" s="121" t="s">
        <v>285</v>
      </c>
      <c r="C181" s="122" t="s">
        <v>162</v>
      </c>
      <c r="D181" s="123">
        <v>3.97</v>
      </c>
    </row>
    <row r="182" spans="1:4">
      <c r="A182" s="3">
        <v>195</v>
      </c>
      <c r="B182" s="121" t="s">
        <v>300</v>
      </c>
      <c r="C182" s="122" t="s">
        <v>162</v>
      </c>
      <c r="D182" s="123">
        <v>3.72</v>
      </c>
    </row>
    <row r="183" spans="1:4" ht="18.75" customHeight="1">
      <c r="A183" s="3">
        <v>197</v>
      </c>
      <c r="B183" s="121" t="s">
        <v>305</v>
      </c>
      <c r="C183" s="122" t="s">
        <v>162</v>
      </c>
      <c r="D183" s="123">
        <v>3.69</v>
      </c>
    </row>
    <row r="184" spans="1:4" ht="18.75" customHeight="1">
      <c r="A184" s="3">
        <v>4</v>
      </c>
      <c r="B184" s="113" t="s">
        <v>333</v>
      </c>
      <c r="C184" s="114" t="s">
        <v>23</v>
      </c>
      <c r="D184" s="126">
        <v>8.1999999999999993</v>
      </c>
    </row>
    <row r="185" spans="1:4">
      <c r="A185" s="3">
        <v>14</v>
      </c>
      <c r="B185" s="113" t="s">
        <v>335</v>
      </c>
      <c r="C185" s="114" t="s">
        <v>23</v>
      </c>
      <c r="D185" s="126">
        <v>7.21</v>
      </c>
    </row>
    <row r="186" spans="1:4">
      <c r="A186" s="3">
        <v>27</v>
      </c>
      <c r="B186" s="113" t="s">
        <v>338</v>
      </c>
      <c r="C186" s="114" t="s">
        <v>23</v>
      </c>
      <c r="D186" s="126">
        <v>6.55</v>
      </c>
    </row>
    <row r="187" spans="1:4" ht="18.75" customHeight="1">
      <c r="A187" s="3">
        <v>30</v>
      </c>
      <c r="B187" s="113" t="s">
        <v>331</v>
      </c>
      <c r="C187" s="114" t="s">
        <v>23</v>
      </c>
      <c r="D187" s="126">
        <v>6.4</v>
      </c>
    </row>
    <row r="188" spans="1:4" ht="18.75" customHeight="1">
      <c r="A188" s="3">
        <v>36</v>
      </c>
      <c r="B188" s="113" t="s">
        <v>326</v>
      </c>
      <c r="C188" s="114" t="s">
        <v>23</v>
      </c>
      <c r="D188" s="126">
        <v>6.28</v>
      </c>
    </row>
    <row r="189" spans="1:4">
      <c r="A189" s="3">
        <v>38</v>
      </c>
      <c r="B189" s="113" t="s">
        <v>343</v>
      </c>
      <c r="C189" s="114" t="s">
        <v>23</v>
      </c>
      <c r="D189" s="126">
        <v>6.2</v>
      </c>
    </row>
    <row r="190" spans="1:4" ht="18.75" customHeight="1">
      <c r="A190" s="3">
        <v>39</v>
      </c>
      <c r="B190" s="113" t="s">
        <v>329</v>
      </c>
      <c r="C190" s="114" t="s">
        <v>23</v>
      </c>
      <c r="D190" s="126">
        <v>6.19</v>
      </c>
    </row>
    <row r="191" spans="1:4" ht="18.75" customHeight="1">
      <c r="A191" s="3">
        <v>40</v>
      </c>
      <c r="B191" s="113" t="s">
        <v>337</v>
      </c>
      <c r="C191" s="114" t="s">
        <v>23</v>
      </c>
      <c r="D191" s="126">
        <v>6.19</v>
      </c>
    </row>
    <row r="192" spans="1:4" ht="18.75" customHeight="1">
      <c r="A192" s="3">
        <v>50</v>
      </c>
      <c r="B192" s="113" t="s">
        <v>341</v>
      </c>
      <c r="C192" s="114" t="s">
        <v>23</v>
      </c>
      <c r="D192" s="126">
        <v>5.97</v>
      </c>
    </row>
    <row r="193" spans="1:4">
      <c r="A193" s="3">
        <v>64</v>
      </c>
      <c r="B193" s="113" t="s">
        <v>321</v>
      </c>
      <c r="C193" s="114" t="s">
        <v>23</v>
      </c>
      <c r="D193" s="126">
        <v>5.74</v>
      </c>
    </row>
    <row r="194" spans="1:4">
      <c r="A194" s="3">
        <v>68</v>
      </c>
      <c r="B194" s="113" t="s">
        <v>332</v>
      </c>
      <c r="C194" s="114" t="s">
        <v>23</v>
      </c>
      <c r="D194" s="126">
        <v>5.65</v>
      </c>
    </row>
    <row r="195" spans="1:4">
      <c r="A195" s="3">
        <v>73</v>
      </c>
      <c r="B195" s="113" t="s">
        <v>325</v>
      </c>
      <c r="C195" s="114" t="s">
        <v>23</v>
      </c>
      <c r="D195" s="126">
        <v>5.63</v>
      </c>
    </row>
    <row r="196" spans="1:4" ht="18.75" customHeight="1">
      <c r="A196" s="3">
        <v>74</v>
      </c>
      <c r="B196" s="113" t="s">
        <v>345</v>
      </c>
      <c r="C196" s="114" t="s">
        <v>23</v>
      </c>
      <c r="D196" s="126">
        <v>5.63</v>
      </c>
    </row>
    <row r="197" spans="1:4">
      <c r="A197" s="3">
        <v>80</v>
      </c>
      <c r="B197" s="113" t="s">
        <v>323</v>
      </c>
      <c r="C197" s="114" t="s">
        <v>23</v>
      </c>
      <c r="D197" s="126">
        <v>5.55</v>
      </c>
    </row>
    <row r="198" spans="1:4" ht="18.75" customHeight="1">
      <c r="A198" s="3">
        <v>83</v>
      </c>
      <c r="B198" s="113" t="s">
        <v>346</v>
      </c>
      <c r="C198" s="114" t="s">
        <v>23</v>
      </c>
      <c r="D198" s="126">
        <v>5.54</v>
      </c>
    </row>
    <row r="199" spans="1:4">
      <c r="A199" s="3">
        <v>91</v>
      </c>
      <c r="B199" s="113" t="s">
        <v>320</v>
      </c>
      <c r="C199" s="114" t="s">
        <v>23</v>
      </c>
      <c r="D199" s="126">
        <v>5.4</v>
      </c>
    </row>
    <row r="200" spans="1:4" ht="18.75" customHeight="1">
      <c r="A200" s="3">
        <v>106</v>
      </c>
      <c r="B200" s="115" t="s">
        <v>348</v>
      </c>
      <c r="C200" s="114" t="s">
        <v>23</v>
      </c>
      <c r="D200" s="126">
        <v>5.19</v>
      </c>
    </row>
    <row r="201" spans="1:4" ht="18.75" customHeight="1">
      <c r="A201" s="3">
        <v>113</v>
      </c>
      <c r="B201" s="113" t="s">
        <v>322</v>
      </c>
      <c r="C201" s="114" t="s">
        <v>23</v>
      </c>
      <c r="D201" s="126">
        <v>5.1100000000000003</v>
      </c>
    </row>
    <row r="202" spans="1:4" ht="18.75" customHeight="1">
      <c r="A202" s="3">
        <v>116</v>
      </c>
      <c r="B202" s="113" t="s">
        <v>324</v>
      </c>
      <c r="C202" s="114" t="s">
        <v>23</v>
      </c>
      <c r="D202" s="126">
        <v>5.0599999999999996</v>
      </c>
    </row>
    <row r="203" spans="1:4" ht="18.75" customHeight="1">
      <c r="A203" s="3">
        <v>119</v>
      </c>
      <c r="B203" s="113" t="s">
        <v>334</v>
      </c>
      <c r="C203" s="114" t="s">
        <v>23</v>
      </c>
      <c r="D203" s="126">
        <v>5</v>
      </c>
    </row>
    <row r="204" spans="1:4" ht="18.75" customHeight="1">
      <c r="A204" s="3">
        <v>120</v>
      </c>
      <c r="B204" s="113" t="s">
        <v>327</v>
      </c>
      <c r="C204" s="114" t="s">
        <v>23</v>
      </c>
      <c r="D204" s="126">
        <v>4.9800000000000004</v>
      </c>
    </row>
    <row r="205" spans="1:4" ht="18.75" customHeight="1">
      <c r="A205" s="3">
        <v>132</v>
      </c>
      <c r="B205" s="113" t="s">
        <v>339</v>
      </c>
      <c r="C205" s="114" t="s">
        <v>23</v>
      </c>
      <c r="D205" s="126">
        <v>4.84</v>
      </c>
    </row>
    <row r="206" spans="1:4" ht="18.75" customHeight="1">
      <c r="A206" s="3">
        <v>143</v>
      </c>
      <c r="B206" s="113" t="s">
        <v>336</v>
      </c>
      <c r="C206" s="114" t="s">
        <v>23</v>
      </c>
      <c r="D206" s="126">
        <v>4.72</v>
      </c>
    </row>
    <row r="207" spans="1:4" ht="18.75" customHeight="1">
      <c r="A207" s="3">
        <v>144</v>
      </c>
      <c r="B207" s="113" t="s">
        <v>340</v>
      </c>
      <c r="C207" s="114" t="s">
        <v>23</v>
      </c>
      <c r="D207" s="126">
        <v>4.6900000000000004</v>
      </c>
    </row>
    <row r="208" spans="1:4" ht="18.75" customHeight="1">
      <c r="A208" s="3">
        <v>147</v>
      </c>
      <c r="B208" s="113" t="s">
        <v>330</v>
      </c>
      <c r="C208" s="114" t="s">
        <v>23</v>
      </c>
      <c r="D208" s="126">
        <v>4.6500000000000004</v>
      </c>
    </row>
    <row r="209" spans="1:4" ht="18.75" customHeight="1">
      <c r="A209" s="3">
        <v>148</v>
      </c>
      <c r="B209" s="113" t="s">
        <v>342</v>
      </c>
      <c r="C209" s="114" t="s">
        <v>23</v>
      </c>
      <c r="D209" s="126">
        <v>4.6500000000000004</v>
      </c>
    </row>
    <row r="210" spans="1:4" ht="18.75" customHeight="1">
      <c r="A210" s="3">
        <v>150</v>
      </c>
      <c r="B210" s="113" t="s">
        <v>328</v>
      </c>
      <c r="C210" s="114" t="s">
        <v>23</v>
      </c>
      <c r="D210" s="126">
        <v>4.6100000000000003</v>
      </c>
    </row>
    <row r="211" spans="1:4" ht="18.75" customHeight="1">
      <c r="A211" s="3">
        <v>172</v>
      </c>
      <c r="B211" s="113" t="s">
        <v>344</v>
      </c>
      <c r="C211" s="114" t="s">
        <v>23</v>
      </c>
      <c r="D211" s="126">
        <v>4.22</v>
      </c>
    </row>
    <row r="212" spans="1:4">
      <c r="A212" s="3">
        <v>174</v>
      </c>
      <c r="B212" s="113" t="s">
        <v>347</v>
      </c>
      <c r="C212" s="114" t="s">
        <v>23</v>
      </c>
      <c r="D212" s="126">
        <v>4.18</v>
      </c>
    </row>
  </sheetData>
  <autoFilter ref="A2:D2" xr:uid="{7A671277-1EAE-4877-885F-60F9FF9A9E29}">
    <sortState xmlns:xlrd2="http://schemas.microsoft.com/office/spreadsheetml/2017/richdata2" ref="A3:D212">
      <sortCondition ref="C2"/>
    </sortState>
  </autoFilter>
  <mergeCells count="1">
    <mergeCell ref="A1:D1"/>
  </mergeCells>
  <pageMargins left="0.57291666666666663" right="0.41666666666666669" top="0.48958333333333331" bottom="0.43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67BD-AC9F-4024-8962-F74A88901FF1}">
  <dimension ref="A1:H112"/>
  <sheetViews>
    <sheetView view="pageLayout" topLeftCell="A97" zoomScale="85" zoomScaleNormal="100" zoomScaleSheetLayoutView="115" zoomScalePageLayoutView="85" workbookViewId="0">
      <selection activeCell="A2" sqref="A2"/>
    </sheetView>
  </sheetViews>
  <sheetFormatPr defaultRowHeight="18.75"/>
  <cols>
    <col min="1" max="1" width="6.85546875" style="2" customWidth="1"/>
    <col min="2" max="2" width="32.42578125" style="2" customWidth="1"/>
    <col min="3" max="3" width="22.28515625" style="2" customWidth="1"/>
    <col min="4" max="4" width="6.7109375" style="103" customWidth="1"/>
    <col min="5" max="5" width="8.42578125" style="2" customWidth="1"/>
    <col min="6" max="6" width="27.28515625" style="2" customWidth="1"/>
    <col min="7" max="7" width="19.85546875" style="2" customWidth="1"/>
    <col min="8" max="16384" width="9.140625" style="2"/>
  </cols>
  <sheetData>
    <row r="1" spans="1:8" ht="44.25" customHeight="1">
      <c r="A1" s="285" t="s">
        <v>349</v>
      </c>
      <c r="B1" s="285"/>
      <c r="C1" s="285"/>
      <c r="D1" s="285"/>
      <c r="E1" s="285"/>
      <c r="F1" s="285"/>
      <c r="G1" s="285"/>
      <c r="H1" s="285"/>
    </row>
    <row r="2" spans="1:8">
      <c r="A2" s="65" t="s">
        <v>0</v>
      </c>
      <c r="B2" s="65" t="s">
        <v>1</v>
      </c>
      <c r="C2" s="65" t="s">
        <v>246</v>
      </c>
      <c r="D2" s="102" t="s">
        <v>243</v>
      </c>
      <c r="E2" s="65" t="s">
        <v>0</v>
      </c>
      <c r="F2" s="65" t="s">
        <v>1</v>
      </c>
      <c r="G2" s="65" t="s">
        <v>246</v>
      </c>
      <c r="H2" s="102" t="s">
        <v>243</v>
      </c>
    </row>
    <row r="3" spans="1:8" ht="18.75" customHeight="1">
      <c r="A3" s="3">
        <v>1</v>
      </c>
      <c r="B3" s="108" t="s">
        <v>36</v>
      </c>
      <c r="C3" s="109" t="s">
        <v>24</v>
      </c>
      <c r="D3" s="110">
        <v>8.7959999999999994</v>
      </c>
      <c r="E3" s="3">
        <v>26</v>
      </c>
      <c r="F3" s="119" t="s">
        <v>249</v>
      </c>
      <c r="G3" s="117" t="s">
        <v>170</v>
      </c>
      <c r="H3" s="118">
        <v>6.5519999999999996</v>
      </c>
    </row>
    <row r="4" spans="1:8" ht="18.75" customHeight="1">
      <c r="A4" s="3">
        <v>2</v>
      </c>
      <c r="B4" s="116" t="s">
        <v>247</v>
      </c>
      <c r="C4" s="117" t="s">
        <v>170</v>
      </c>
      <c r="D4" s="118">
        <v>8.3040000000000003</v>
      </c>
      <c r="E4" s="3">
        <v>27</v>
      </c>
      <c r="F4" s="113" t="s">
        <v>338</v>
      </c>
      <c r="G4" s="114" t="s">
        <v>23</v>
      </c>
      <c r="H4" s="126">
        <v>6.55</v>
      </c>
    </row>
    <row r="5" spans="1:8" ht="18.75" customHeight="1">
      <c r="A5" s="3">
        <v>3</v>
      </c>
      <c r="B5" s="104" t="s">
        <v>99</v>
      </c>
      <c r="C5" s="104" t="s">
        <v>22</v>
      </c>
      <c r="D5" s="105">
        <v>8.26</v>
      </c>
      <c r="E5" s="3">
        <v>28</v>
      </c>
      <c r="F5" s="119" t="s">
        <v>9</v>
      </c>
      <c r="G5" s="117" t="s">
        <v>170</v>
      </c>
      <c r="H5" s="118">
        <v>6.4660000000000002</v>
      </c>
    </row>
    <row r="6" spans="1:8" ht="18.75" customHeight="1">
      <c r="A6" s="3">
        <v>4</v>
      </c>
      <c r="B6" s="113" t="s">
        <v>333</v>
      </c>
      <c r="C6" s="114" t="s">
        <v>23</v>
      </c>
      <c r="D6" s="126">
        <v>8.1999999999999993</v>
      </c>
      <c r="E6" s="3">
        <v>29</v>
      </c>
      <c r="F6" s="104" t="s">
        <v>104</v>
      </c>
      <c r="G6" s="104" t="s">
        <v>22</v>
      </c>
      <c r="H6" s="105">
        <v>6.46</v>
      </c>
    </row>
    <row r="7" spans="1:8" ht="18.75" customHeight="1">
      <c r="A7" s="3">
        <v>5</v>
      </c>
      <c r="B7" s="108" t="s">
        <v>33</v>
      </c>
      <c r="C7" s="109" t="s">
        <v>24</v>
      </c>
      <c r="D7" s="110">
        <v>8.0169999999999995</v>
      </c>
      <c r="E7" s="3">
        <v>30</v>
      </c>
      <c r="F7" s="113" t="s">
        <v>331</v>
      </c>
      <c r="G7" s="114" t="s">
        <v>23</v>
      </c>
      <c r="H7" s="126">
        <v>6.4</v>
      </c>
    </row>
    <row r="8" spans="1:8" ht="18.75" customHeight="1">
      <c r="A8" s="3">
        <v>6</v>
      </c>
      <c r="B8" s="108" t="s">
        <v>37</v>
      </c>
      <c r="C8" s="109" t="s">
        <v>24</v>
      </c>
      <c r="D8" s="110">
        <v>7.9260000000000002</v>
      </c>
      <c r="E8" s="3">
        <v>31</v>
      </c>
      <c r="F8" s="121" t="s">
        <v>307</v>
      </c>
      <c r="G8" s="122" t="s">
        <v>162</v>
      </c>
      <c r="H8" s="123">
        <v>6.4</v>
      </c>
    </row>
    <row r="9" spans="1:8" ht="18.75" customHeight="1">
      <c r="A9" s="3">
        <v>7</v>
      </c>
      <c r="B9" s="108" t="s">
        <v>25</v>
      </c>
      <c r="C9" s="109" t="s">
        <v>24</v>
      </c>
      <c r="D9" s="110">
        <v>7.7560000000000002</v>
      </c>
      <c r="E9" s="3">
        <v>32</v>
      </c>
      <c r="F9" s="108" t="s">
        <v>76</v>
      </c>
      <c r="G9" s="109" t="s">
        <v>24</v>
      </c>
      <c r="H9" s="110">
        <v>6.3840000000000003</v>
      </c>
    </row>
    <row r="10" spans="1:8" ht="18.75" customHeight="1">
      <c r="A10" s="3">
        <v>8</v>
      </c>
      <c r="B10" s="104" t="s">
        <v>103</v>
      </c>
      <c r="C10" s="104" t="s">
        <v>22</v>
      </c>
      <c r="D10" s="105">
        <v>7.68</v>
      </c>
      <c r="E10" s="3">
        <v>33</v>
      </c>
      <c r="F10" s="108" t="s">
        <v>79</v>
      </c>
      <c r="G10" s="109" t="s">
        <v>24</v>
      </c>
      <c r="H10" s="111">
        <v>6.35</v>
      </c>
    </row>
    <row r="11" spans="1:8" ht="18.75" customHeight="1">
      <c r="A11" s="3">
        <v>9</v>
      </c>
      <c r="B11" s="121" t="s">
        <v>306</v>
      </c>
      <c r="C11" s="122" t="s">
        <v>162</v>
      </c>
      <c r="D11" s="123">
        <v>7.58</v>
      </c>
      <c r="E11" s="3">
        <v>34</v>
      </c>
      <c r="F11" s="121" t="s">
        <v>309</v>
      </c>
      <c r="G11" s="122" t="s">
        <v>162</v>
      </c>
      <c r="H11" s="123">
        <v>6.34</v>
      </c>
    </row>
    <row r="12" spans="1:8" ht="18.75" customHeight="1">
      <c r="A12" s="3">
        <v>10</v>
      </c>
      <c r="B12" s="108" t="s">
        <v>47</v>
      </c>
      <c r="C12" s="109" t="s">
        <v>24</v>
      </c>
      <c r="D12" s="110">
        <v>7.5650000000000004</v>
      </c>
      <c r="E12" s="3">
        <v>35</v>
      </c>
      <c r="F12" s="108" t="s">
        <v>54</v>
      </c>
      <c r="G12" s="109" t="s">
        <v>24</v>
      </c>
      <c r="H12" s="110">
        <v>6.29</v>
      </c>
    </row>
    <row r="13" spans="1:8" ht="18.75" customHeight="1">
      <c r="A13" s="3">
        <v>11</v>
      </c>
      <c r="B13" s="119" t="s">
        <v>8</v>
      </c>
      <c r="C13" s="117" t="s">
        <v>170</v>
      </c>
      <c r="D13" s="118">
        <v>7.3330000000000002</v>
      </c>
      <c r="E13" s="3">
        <v>36</v>
      </c>
      <c r="F13" s="124" t="s">
        <v>326</v>
      </c>
      <c r="G13" s="125" t="s">
        <v>23</v>
      </c>
      <c r="H13" s="127">
        <v>6.28</v>
      </c>
    </row>
    <row r="14" spans="1:8" ht="18.75" customHeight="1">
      <c r="A14" s="3">
        <v>12</v>
      </c>
      <c r="B14" s="119" t="s">
        <v>250</v>
      </c>
      <c r="C14" s="117" t="s">
        <v>170</v>
      </c>
      <c r="D14" s="118">
        <v>7.3179999999999996</v>
      </c>
      <c r="E14" s="3">
        <v>37</v>
      </c>
      <c r="F14" s="108" t="s">
        <v>61</v>
      </c>
      <c r="G14" s="109" t="s">
        <v>24</v>
      </c>
      <c r="H14" s="110">
        <v>6.2249999999999996</v>
      </c>
    </row>
    <row r="15" spans="1:8" ht="18.75" customHeight="1">
      <c r="A15" s="3">
        <v>13</v>
      </c>
      <c r="B15" s="108" t="s">
        <v>44</v>
      </c>
      <c r="C15" s="109" t="s">
        <v>24</v>
      </c>
      <c r="D15" s="110">
        <v>7.2670000000000003</v>
      </c>
      <c r="E15" s="3">
        <v>38</v>
      </c>
      <c r="F15" s="113" t="s">
        <v>343</v>
      </c>
      <c r="G15" s="114" t="s">
        <v>23</v>
      </c>
      <c r="H15" s="126">
        <v>6.2</v>
      </c>
    </row>
    <row r="16" spans="1:8" ht="18.75" customHeight="1">
      <c r="A16" s="3">
        <v>14</v>
      </c>
      <c r="B16" s="113" t="s">
        <v>335</v>
      </c>
      <c r="C16" s="114" t="s">
        <v>23</v>
      </c>
      <c r="D16" s="126">
        <v>7.21</v>
      </c>
      <c r="E16" s="3">
        <v>39</v>
      </c>
      <c r="F16" s="113" t="s">
        <v>329</v>
      </c>
      <c r="G16" s="114" t="s">
        <v>23</v>
      </c>
      <c r="H16" s="126">
        <v>6.19</v>
      </c>
    </row>
    <row r="17" spans="1:8" ht="18.75" customHeight="1">
      <c r="A17" s="3">
        <v>15</v>
      </c>
      <c r="B17" s="108" t="s">
        <v>28</v>
      </c>
      <c r="C17" s="109" t="s">
        <v>24</v>
      </c>
      <c r="D17" s="110">
        <v>7.173</v>
      </c>
      <c r="E17" s="3">
        <v>40</v>
      </c>
      <c r="F17" s="113" t="s">
        <v>337</v>
      </c>
      <c r="G17" s="114" t="s">
        <v>23</v>
      </c>
      <c r="H17" s="126">
        <v>6.19</v>
      </c>
    </row>
    <row r="18" spans="1:8" ht="18.75" customHeight="1">
      <c r="A18" s="3">
        <v>16</v>
      </c>
      <c r="B18" s="108" t="s">
        <v>40</v>
      </c>
      <c r="C18" s="109" t="s">
        <v>24</v>
      </c>
      <c r="D18" s="110">
        <v>6.9089999999999998</v>
      </c>
      <c r="E18" s="3">
        <v>41</v>
      </c>
      <c r="F18" s="119" t="s">
        <v>251</v>
      </c>
      <c r="G18" s="117" t="s">
        <v>170</v>
      </c>
      <c r="H18" s="118">
        <v>6.1760000000000002</v>
      </c>
    </row>
    <row r="19" spans="1:8" ht="18.75" customHeight="1">
      <c r="A19" s="3">
        <v>17</v>
      </c>
      <c r="B19" s="104" t="s">
        <v>101</v>
      </c>
      <c r="C19" s="104" t="s">
        <v>22</v>
      </c>
      <c r="D19" s="105">
        <v>6.74</v>
      </c>
      <c r="E19" s="3">
        <v>42</v>
      </c>
      <c r="F19" s="108" t="s">
        <v>60</v>
      </c>
      <c r="G19" s="109" t="s">
        <v>24</v>
      </c>
      <c r="H19" s="110">
        <v>6.0970000000000004</v>
      </c>
    </row>
    <row r="20" spans="1:8" ht="18.75" customHeight="1">
      <c r="A20" s="3">
        <v>18</v>
      </c>
      <c r="B20" s="104" t="s">
        <v>35</v>
      </c>
      <c r="C20" s="104" t="s">
        <v>22</v>
      </c>
      <c r="D20" s="105">
        <v>6.66</v>
      </c>
      <c r="E20" s="3">
        <v>43</v>
      </c>
      <c r="F20" s="119" t="s">
        <v>254</v>
      </c>
      <c r="G20" s="117" t="s">
        <v>170</v>
      </c>
      <c r="H20" s="118">
        <v>6.0759999999999996</v>
      </c>
    </row>
    <row r="21" spans="1:8" ht="18.75" customHeight="1">
      <c r="A21" s="3">
        <v>19</v>
      </c>
      <c r="B21" s="108" t="s">
        <v>29</v>
      </c>
      <c r="C21" s="109" t="s">
        <v>24</v>
      </c>
      <c r="D21" s="110">
        <v>6.6559999999999997</v>
      </c>
      <c r="E21" s="3">
        <v>44</v>
      </c>
      <c r="F21" s="119" t="s">
        <v>260</v>
      </c>
      <c r="G21" s="117" t="s">
        <v>170</v>
      </c>
      <c r="H21" s="120">
        <v>6.06</v>
      </c>
    </row>
    <row r="22" spans="1:8" ht="18.75" customHeight="1">
      <c r="A22" s="3">
        <v>20</v>
      </c>
      <c r="B22" s="108" t="s">
        <v>46</v>
      </c>
      <c r="C22" s="109" t="s">
        <v>24</v>
      </c>
      <c r="D22" s="110">
        <v>6.6470000000000002</v>
      </c>
      <c r="E22" s="3">
        <v>45</v>
      </c>
      <c r="F22" s="119" t="s">
        <v>248</v>
      </c>
      <c r="G22" s="117" t="s">
        <v>170</v>
      </c>
      <c r="H22" s="118">
        <v>6.056</v>
      </c>
    </row>
    <row r="23" spans="1:8" ht="18.75" customHeight="1">
      <c r="A23" s="3">
        <v>21</v>
      </c>
      <c r="B23" s="121" t="s">
        <v>256</v>
      </c>
      <c r="C23" s="122" t="s">
        <v>162</v>
      </c>
      <c r="D23" s="123">
        <v>6.64</v>
      </c>
      <c r="E23" s="3">
        <v>46</v>
      </c>
      <c r="F23" s="116" t="s">
        <v>259</v>
      </c>
      <c r="G23" s="117" t="s">
        <v>170</v>
      </c>
      <c r="H23" s="118">
        <v>6.05</v>
      </c>
    </row>
    <row r="24" spans="1:8" ht="18.75" customHeight="1">
      <c r="A24" s="3">
        <v>22</v>
      </c>
      <c r="B24" s="119" t="s">
        <v>257</v>
      </c>
      <c r="C24" s="117" t="s">
        <v>170</v>
      </c>
      <c r="D24" s="118">
        <v>6.6390000000000002</v>
      </c>
      <c r="E24" s="3">
        <v>47</v>
      </c>
      <c r="F24" s="119" t="s">
        <v>255</v>
      </c>
      <c r="G24" s="117" t="s">
        <v>170</v>
      </c>
      <c r="H24" s="118">
        <v>6.0419999999999998</v>
      </c>
    </row>
    <row r="25" spans="1:8" ht="18.75" customHeight="1">
      <c r="A25" s="3">
        <v>23</v>
      </c>
      <c r="B25" s="108" t="s">
        <v>43</v>
      </c>
      <c r="C25" s="109" t="s">
        <v>24</v>
      </c>
      <c r="D25" s="110">
        <v>6.5960000000000001</v>
      </c>
      <c r="E25" s="3">
        <v>48</v>
      </c>
      <c r="F25" s="108" t="s">
        <v>58</v>
      </c>
      <c r="G25" s="109" t="s">
        <v>24</v>
      </c>
      <c r="H25" s="110">
        <v>6.0149999999999997</v>
      </c>
    </row>
    <row r="26" spans="1:8" ht="18.75" customHeight="1">
      <c r="A26" s="3">
        <v>24</v>
      </c>
      <c r="B26" s="119" t="s">
        <v>256</v>
      </c>
      <c r="C26" s="117" t="s">
        <v>170</v>
      </c>
      <c r="D26" s="118">
        <v>6.5650000000000004</v>
      </c>
      <c r="E26" s="3">
        <v>49</v>
      </c>
      <c r="F26" s="119" t="s">
        <v>261</v>
      </c>
      <c r="G26" s="117" t="s">
        <v>170</v>
      </c>
      <c r="H26" s="118">
        <v>5.9749999999999996</v>
      </c>
    </row>
    <row r="27" spans="1:8" ht="18.75" customHeight="1">
      <c r="A27" s="3">
        <v>25</v>
      </c>
      <c r="B27" s="108" t="s">
        <v>67</v>
      </c>
      <c r="C27" s="109" t="s">
        <v>24</v>
      </c>
      <c r="D27" s="110">
        <v>6.56</v>
      </c>
      <c r="E27" s="3">
        <v>50</v>
      </c>
      <c r="F27" s="113" t="s">
        <v>341</v>
      </c>
      <c r="G27" s="114" t="s">
        <v>23</v>
      </c>
      <c r="H27" s="126">
        <v>5.97</v>
      </c>
    </row>
    <row r="28" spans="1:8">
      <c r="A28" s="3">
        <v>51</v>
      </c>
      <c r="B28" s="108" t="s">
        <v>38</v>
      </c>
      <c r="C28" s="109" t="s">
        <v>24</v>
      </c>
      <c r="D28" s="110">
        <v>5.9660000000000002</v>
      </c>
      <c r="E28" s="3">
        <v>76</v>
      </c>
      <c r="F28" s="104" t="s">
        <v>114</v>
      </c>
      <c r="G28" s="104" t="s">
        <v>22</v>
      </c>
      <c r="H28" s="105">
        <v>5.58</v>
      </c>
    </row>
    <row r="29" spans="1:8">
      <c r="A29" s="3">
        <v>52</v>
      </c>
      <c r="B29" s="104" t="s">
        <v>106</v>
      </c>
      <c r="C29" s="104" t="s">
        <v>22</v>
      </c>
      <c r="D29" s="105">
        <v>5.96</v>
      </c>
      <c r="E29" s="3">
        <v>77</v>
      </c>
      <c r="F29" s="119" t="s">
        <v>264</v>
      </c>
      <c r="G29" s="117" t="s">
        <v>170</v>
      </c>
      <c r="H29" s="118">
        <v>5.5750000000000002</v>
      </c>
    </row>
    <row r="30" spans="1:8">
      <c r="A30" s="3">
        <v>53</v>
      </c>
      <c r="B30" s="104" t="s">
        <v>108</v>
      </c>
      <c r="C30" s="104" t="s">
        <v>22</v>
      </c>
      <c r="D30" s="105">
        <v>5.94</v>
      </c>
      <c r="E30" s="3">
        <v>78</v>
      </c>
      <c r="F30" s="108" t="s">
        <v>86</v>
      </c>
      <c r="G30" s="109" t="s">
        <v>24</v>
      </c>
      <c r="H30" s="111">
        <v>5.5659999999999998</v>
      </c>
    </row>
    <row r="31" spans="1:8">
      <c r="A31" s="3">
        <v>54</v>
      </c>
      <c r="B31" s="108" t="s">
        <v>51</v>
      </c>
      <c r="C31" s="109" t="s">
        <v>24</v>
      </c>
      <c r="D31" s="110">
        <v>5.9379999999999997</v>
      </c>
      <c r="E31" s="3">
        <v>79</v>
      </c>
      <c r="F31" s="116" t="s">
        <v>271</v>
      </c>
      <c r="G31" s="117" t="s">
        <v>170</v>
      </c>
      <c r="H31" s="118">
        <v>5.5519999999999996</v>
      </c>
    </row>
    <row r="32" spans="1:8" ht="18.75" customHeight="1">
      <c r="A32" s="3">
        <v>55</v>
      </c>
      <c r="B32" s="116" t="s">
        <v>253</v>
      </c>
      <c r="C32" s="117" t="s">
        <v>170</v>
      </c>
      <c r="D32" s="118">
        <v>5.93</v>
      </c>
      <c r="E32" s="3">
        <v>80</v>
      </c>
      <c r="F32" s="113" t="s">
        <v>323</v>
      </c>
      <c r="G32" s="114" t="s">
        <v>23</v>
      </c>
      <c r="H32" s="126">
        <v>5.55</v>
      </c>
    </row>
    <row r="33" spans="1:8">
      <c r="A33" s="3">
        <v>56</v>
      </c>
      <c r="B33" s="108" t="s">
        <v>70</v>
      </c>
      <c r="C33" s="109" t="s">
        <v>24</v>
      </c>
      <c r="D33" s="110">
        <v>5.9260000000000002</v>
      </c>
      <c r="E33" s="3">
        <v>81</v>
      </c>
      <c r="F33" s="119" t="s">
        <v>272</v>
      </c>
      <c r="G33" s="117" t="s">
        <v>170</v>
      </c>
      <c r="H33" s="118">
        <v>5.5490000000000004</v>
      </c>
    </row>
    <row r="34" spans="1:8" ht="18.75" customHeight="1">
      <c r="A34" s="3">
        <v>57</v>
      </c>
      <c r="B34" s="121" t="s">
        <v>308</v>
      </c>
      <c r="C34" s="122" t="s">
        <v>162</v>
      </c>
      <c r="D34" s="123">
        <v>5.89</v>
      </c>
      <c r="E34" s="3">
        <v>82</v>
      </c>
      <c r="F34" s="108" t="s">
        <v>49</v>
      </c>
      <c r="G34" s="109" t="s">
        <v>24</v>
      </c>
      <c r="H34" s="110">
        <v>5.5430000000000001</v>
      </c>
    </row>
    <row r="35" spans="1:8">
      <c r="A35" s="3">
        <v>58</v>
      </c>
      <c r="B35" s="108" t="s">
        <v>34</v>
      </c>
      <c r="C35" s="109" t="s">
        <v>24</v>
      </c>
      <c r="D35" s="110">
        <v>5.8520000000000003</v>
      </c>
      <c r="E35" s="3">
        <v>83</v>
      </c>
      <c r="F35" s="113" t="s">
        <v>346</v>
      </c>
      <c r="G35" s="114" t="s">
        <v>23</v>
      </c>
      <c r="H35" s="126">
        <v>5.54</v>
      </c>
    </row>
    <row r="36" spans="1:8" ht="18.75" customHeight="1">
      <c r="A36" s="3">
        <v>59</v>
      </c>
      <c r="B36" s="121" t="s">
        <v>304</v>
      </c>
      <c r="C36" s="122" t="s">
        <v>162</v>
      </c>
      <c r="D36" s="123">
        <v>5.85</v>
      </c>
      <c r="E36" s="3">
        <v>84</v>
      </c>
      <c r="F36" s="121" t="s">
        <v>317</v>
      </c>
      <c r="G36" s="122" t="s">
        <v>162</v>
      </c>
      <c r="H36" s="123">
        <v>5.54</v>
      </c>
    </row>
    <row r="37" spans="1:8" ht="18.75" customHeight="1">
      <c r="A37" s="3">
        <v>60</v>
      </c>
      <c r="B37" s="121" t="s">
        <v>312</v>
      </c>
      <c r="C37" s="122" t="s">
        <v>162</v>
      </c>
      <c r="D37" s="123">
        <v>5.85</v>
      </c>
      <c r="E37" s="3">
        <v>85</v>
      </c>
      <c r="F37" s="121" t="s">
        <v>8</v>
      </c>
      <c r="G37" s="122" t="s">
        <v>162</v>
      </c>
      <c r="H37" s="123">
        <v>5.48</v>
      </c>
    </row>
    <row r="38" spans="1:8" ht="18.75" customHeight="1">
      <c r="A38" s="3">
        <v>61</v>
      </c>
      <c r="B38" s="119" t="s">
        <v>274</v>
      </c>
      <c r="C38" s="117" t="s">
        <v>170</v>
      </c>
      <c r="D38" s="118">
        <v>5.8319999999999999</v>
      </c>
      <c r="E38" s="3">
        <v>86</v>
      </c>
      <c r="F38" s="108" t="s">
        <v>56</v>
      </c>
      <c r="G38" s="109" t="s">
        <v>24</v>
      </c>
      <c r="H38" s="110">
        <v>5.4560000000000004</v>
      </c>
    </row>
    <row r="39" spans="1:8" ht="18.75" customHeight="1">
      <c r="A39" s="3">
        <v>62</v>
      </c>
      <c r="B39" s="119" t="s">
        <v>252</v>
      </c>
      <c r="C39" s="117" t="s">
        <v>170</v>
      </c>
      <c r="D39" s="118">
        <v>5.8220000000000001</v>
      </c>
      <c r="E39" s="3">
        <v>87</v>
      </c>
      <c r="F39" s="108" t="s">
        <v>27</v>
      </c>
      <c r="G39" s="109" t="s">
        <v>24</v>
      </c>
      <c r="H39" s="110">
        <v>5.45</v>
      </c>
    </row>
    <row r="40" spans="1:8">
      <c r="A40" s="3">
        <v>63</v>
      </c>
      <c r="B40" s="104" t="s">
        <v>100</v>
      </c>
      <c r="C40" s="104" t="s">
        <v>22</v>
      </c>
      <c r="D40" s="105">
        <v>5.75</v>
      </c>
      <c r="E40" s="3">
        <v>88</v>
      </c>
      <c r="F40" s="119" t="s">
        <v>258</v>
      </c>
      <c r="G40" s="117" t="s">
        <v>170</v>
      </c>
      <c r="H40" s="118">
        <v>5.4279999999999999</v>
      </c>
    </row>
    <row r="41" spans="1:8" ht="18.75" customHeight="1">
      <c r="A41" s="3">
        <v>64</v>
      </c>
      <c r="B41" s="113" t="s">
        <v>321</v>
      </c>
      <c r="C41" s="114" t="s">
        <v>23</v>
      </c>
      <c r="D41" s="126">
        <v>5.74</v>
      </c>
      <c r="E41" s="3">
        <v>89</v>
      </c>
      <c r="F41" s="121" t="s">
        <v>311</v>
      </c>
      <c r="G41" s="122" t="s">
        <v>162</v>
      </c>
      <c r="H41" s="123">
        <v>5.42</v>
      </c>
    </row>
    <row r="42" spans="1:8">
      <c r="A42" s="3">
        <v>65</v>
      </c>
      <c r="B42" s="108" t="s">
        <v>74</v>
      </c>
      <c r="C42" s="109" t="s">
        <v>24</v>
      </c>
      <c r="D42" s="110">
        <v>5.7060000000000004</v>
      </c>
      <c r="E42" s="3">
        <v>90</v>
      </c>
      <c r="F42" s="104" t="s">
        <v>26</v>
      </c>
      <c r="G42" s="104" t="s">
        <v>22</v>
      </c>
      <c r="H42" s="105">
        <v>5.41</v>
      </c>
    </row>
    <row r="43" spans="1:8" ht="18.75" customHeight="1">
      <c r="A43" s="3">
        <v>66</v>
      </c>
      <c r="B43" s="119" t="s">
        <v>267</v>
      </c>
      <c r="C43" s="117" t="s">
        <v>170</v>
      </c>
      <c r="D43" s="118">
        <v>5.7039999999999997</v>
      </c>
      <c r="E43" s="3">
        <v>91</v>
      </c>
      <c r="F43" s="113" t="s">
        <v>320</v>
      </c>
      <c r="G43" s="114" t="s">
        <v>23</v>
      </c>
      <c r="H43" s="126">
        <v>5.4</v>
      </c>
    </row>
    <row r="44" spans="1:8">
      <c r="A44" s="3">
        <v>67</v>
      </c>
      <c r="B44" s="104" t="s">
        <v>102</v>
      </c>
      <c r="C44" s="104" t="s">
        <v>22</v>
      </c>
      <c r="D44" s="105">
        <v>5.68</v>
      </c>
      <c r="E44" s="3">
        <v>92</v>
      </c>
      <c r="F44" s="108" t="s">
        <v>41</v>
      </c>
      <c r="G44" s="109" t="s">
        <v>24</v>
      </c>
      <c r="H44" s="110">
        <v>5.391</v>
      </c>
    </row>
    <row r="45" spans="1:8" ht="18.75" customHeight="1">
      <c r="A45" s="3">
        <v>68</v>
      </c>
      <c r="B45" s="113" t="s">
        <v>332</v>
      </c>
      <c r="C45" s="114" t="s">
        <v>23</v>
      </c>
      <c r="D45" s="126">
        <v>5.65</v>
      </c>
      <c r="E45" s="3">
        <v>93</v>
      </c>
      <c r="F45" s="119" t="s">
        <v>266</v>
      </c>
      <c r="G45" s="117" t="s">
        <v>170</v>
      </c>
      <c r="H45" s="118">
        <v>5.391</v>
      </c>
    </row>
    <row r="46" spans="1:8">
      <c r="A46" s="3">
        <v>69</v>
      </c>
      <c r="B46" s="108" t="s">
        <v>66</v>
      </c>
      <c r="C46" s="109" t="s">
        <v>24</v>
      </c>
      <c r="D46" s="110">
        <v>5.6429999999999998</v>
      </c>
      <c r="E46" s="3">
        <v>94</v>
      </c>
      <c r="F46" s="104" t="s">
        <v>109</v>
      </c>
      <c r="G46" s="104" t="s">
        <v>22</v>
      </c>
      <c r="H46" s="105">
        <v>5.38</v>
      </c>
    </row>
    <row r="47" spans="1:8" ht="18.75" customHeight="1">
      <c r="A47" s="3">
        <v>70</v>
      </c>
      <c r="B47" s="119" t="s">
        <v>270</v>
      </c>
      <c r="C47" s="117" t="s">
        <v>170</v>
      </c>
      <c r="D47" s="118">
        <v>5.6429999999999998</v>
      </c>
      <c r="E47" s="3">
        <v>95</v>
      </c>
      <c r="F47" s="119" t="s">
        <v>269</v>
      </c>
      <c r="G47" s="117" t="s">
        <v>170</v>
      </c>
      <c r="H47" s="118">
        <v>5.3789999999999996</v>
      </c>
    </row>
    <row r="48" spans="1:8">
      <c r="A48" s="3">
        <v>71</v>
      </c>
      <c r="B48" s="104" t="s">
        <v>105</v>
      </c>
      <c r="C48" s="104" t="s">
        <v>22</v>
      </c>
      <c r="D48" s="105">
        <v>5.63</v>
      </c>
      <c r="E48" s="3">
        <v>96</v>
      </c>
      <c r="F48" s="119" t="s">
        <v>263</v>
      </c>
      <c r="G48" s="117" t="s">
        <v>170</v>
      </c>
      <c r="H48" s="118">
        <v>5.3769999999999998</v>
      </c>
    </row>
    <row r="49" spans="1:8">
      <c r="A49" s="3">
        <v>72</v>
      </c>
      <c r="B49" s="104" t="s">
        <v>111</v>
      </c>
      <c r="C49" s="104" t="s">
        <v>22</v>
      </c>
      <c r="D49" s="105">
        <v>5.63</v>
      </c>
      <c r="E49" s="3">
        <v>97</v>
      </c>
      <c r="F49" s="119" t="s">
        <v>265</v>
      </c>
      <c r="G49" s="117" t="s">
        <v>170</v>
      </c>
      <c r="H49" s="118">
        <v>5.3689999999999998</v>
      </c>
    </row>
    <row r="50" spans="1:8" ht="18.75" customHeight="1">
      <c r="A50" s="3">
        <v>73</v>
      </c>
      <c r="B50" s="113" t="s">
        <v>325</v>
      </c>
      <c r="C50" s="114" t="s">
        <v>23</v>
      </c>
      <c r="D50" s="126">
        <v>5.63</v>
      </c>
      <c r="E50" s="3">
        <v>98</v>
      </c>
      <c r="F50" s="121" t="s">
        <v>302</v>
      </c>
      <c r="G50" s="122" t="s">
        <v>162</v>
      </c>
      <c r="H50" s="123">
        <v>5.36</v>
      </c>
    </row>
    <row r="51" spans="1:8" ht="18.75" customHeight="1">
      <c r="A51" s="3">
        <v>74</v>
      </c>
      <c r="B51" s="113" t="s">
        <v>345</v>
      </c>
      <c r="C51" s="114" t="s">
        <v>23</v>
      </c>
      <c r="D51" s="126">
        <v>5.63</v>
      </c>
      <c r="E51" s="3">
        <v>99</v>
      </c>
      <c r="F51" s="119" t="s">
        <v>268</v>
      </c>
      <c r="G51" s="117" t="s">
        <v>170</v>
      </c>
      <c r="H51" s="118">
        <v>5.3339999999999996</v>
      </c>
    </row>
    <row r="52" spans="1:8">
      <c r="A52" s="3">
        <v>75</v>
      </c>
      <c r="B52" s="104" t="s">
        <v>113</v>
      </c>
      <c r="C52" s="104" t="s">
        <v>22</v>
      </c>
      <c r="D52" s="105">
        <v>5.61</v>
      </c>
      <c r="E52" s="3">
        <v>100</v>
      </c>
      <c r="F52" s="119" t="s">
        <v>10</v>
      </c>
      <c r="G52" s="117" t="s">
        <v>170</v>
      </c>
      <c r="H52" s="118">
        <v>5.306</v>
      </c>
    </row>
    <row r="53" spans="1:8">
      <c r="A53" s="3">
        <v>101</v>
      </c>
      <c r="B53" s="121" t="s">
        <v>298</v>
      </c>
      <c r="C53" s="122" t="s">
        <v>162</v>
      </c>
      <c r="D53" s="123">
        <v>5.28</v>
      </c>
      <c r="E53" s="3">
        <v>126</v>
      </c>
      <c r="F53" s="104" t="s">
        <v>110</v>
      </c>
      <c r="G53" s="104" t="s">
        <v>22</v>
      </c>
      <c r="H53" s="105">
        <v>4.93</v>
      </c>
    </row>
    <row r="54" spans="1:8">
      <c r="A54" s="3">
        <v>102</v>
      </c>
      <c r="B54" s="119" t="s">
        <v>277</v>
      </c>
      <c r="C54" s="117" t="s">
        <v>170</v>
      </c>
      <c r="D54" s="118">
        <v>5.274</v>
      </c>
      <c r="E54" s="3">
        <v>127</v>
      </c>
      <c r="F54" s="119" t="s">
        <v>280</v>
      </c>
      <c r="G54" s="117" t="s">
        <v>170</v>
      </c>
      <c r="H54" s="118">
        <v>4.9160000000000004</v>
      </c>
    </row>
    <row r="55" spans="1:8">
      <c r="A55" s="3">
        <v>103</v>
      </c>
      <c r="B55" s="121" t="s">
        <v>316</v>
      </c>
      <c r="C55" s="122" t="s">
        <v>162</v>
      </c>
      <c r="D55" s="123">
        <v>5.27</v>
      </c>
      <c r="E55" s="3">
        <v>128</v>
      </c>
      <c r="F55" s="104" t="s">
        <v>107</v>
      </c>
      <c r="G55" s="104" t="s">
        <v>22</v>
      </c>
      <c r="H55" s="105">
        <v>4.9000000000000004</v>
      </c>
    </row>
    <row r="56" spans="1:8">
      <c r="A56" s="3">
        <v>104</v>
      </c>
      <c r="B56" s="121" t="s">
        <v>313</v>
      </c>
      <c r="C56" s="122" t="s">
        <v>162</v>
      </c>
      <c r="D56" s="123">
        <v>5.26</v>
      </c>
      <c r="E56" s="3">
        <v>129</v>
      </c>
      <c r="F56" s="108" t="s">
        <v>55</v>
      </c>
      <c r="G56" s="109" t="s">
        <v>24</v>
      </c>
      <c r="H56" s="110">
        <v>4.8680000000000003</v>
      </c>
    </row>
    <row r="57" spans="1:8">
      <c r="A57" s="3">
        <v>105</v>
      </c>
      <c r="B57" s="119" t="s">
        <v>262</v>
      </c>
      <c r="C57" s="117" t="s">
        <v>170</v>
      </c>
      <c r="D57" s="118">
        <v>5.2380000000000004</v>
      </c>
      <c r="E57" s="3">
        <v>130</v>
      </c>
      <c r="F57" s="108" t="s">
        <v>77</v>
      </c>
      <c r="G57" s="109" t="s">
        <v>24</v>
      </c>
      <c r="H57" s="110">
        <v>4.8650000000000002</v>
      </c>
    </row>
    <row r="58" spans="1:8">
      <c r="A58" s="3">
        <v>106</v>
      </c>
      <c r="B58" s="115" t="s">
        <v>348</v>
      </c>
      <c r="C58" s="114" t="s">
        <v>23</v>
      </c>
      <c r="D58" s="126">
        <v>5.19</v>
      </c>
      <c r="E58" s="3">
        <v>131</v>
      </c>
      <c r="F58" s="108" t="s">
        <v>83</v>
      </c>
      <c r="G58" s="109" t="s">
        <v>24</v>
      </c>
      <c r="H58" s="111">
        <v>4.8419999999999996</v>
      </c>
    </row>
    <row r="59" spans="1:8" ht="18.75" customHeight="1">
      <c r="A59" s="3">
        <v>107</v>
      </c>
      <c r="B59" s="108" t="s">
        <v>81</v>
      </c>
      <c r="C59" s="109" t="s">
        <v>24</v>
      </c>
      <c r="D59" s="111">
        <v>5.1890000000000001</v>
      </c>
      <c r="E59" s="3">
        <v>132</v>
      </c>
      <c r="F59" s="113" t="s">
        <v>339</v>
      </c>
      <c r="G59" s="114" t="s">
        <v>23</v>
      </c>
      <c r="H59" s="126">
        <v>4.84</v>
      </c>
    </row>
    <row r="60" spans="1:8">
      <c r="A60" s="3">
        <v>108</v>
      </c>
      <c r="B60" s="119" t="s">
        <v>276</v>
      </c>
      <c r="C60" s="117" t="s">
        <v>170</v>
      </c>
      <c r="D60" s="118">
        <v>5.1749999999999998</v>
      </c>
      <c r="E60" s="3">
        <v>133</v>
      </c>
      <c r="F60" s="119" t="s">
        <v>279</v>
      </c>
      <c r="G60" s="117" t="s">
        <v>170</v>
      </c>
      <c r="H60" s="118">
        <v>4.8319999999999999</v>
      </c>
    </row>
    <row r="61" spans="1:8" ht="18.75" customHeight="1">
      <c r="A61" s="3">
        <v>109</v>
      </c>
      <c r="B61" s="108" t="s">
        <v>30</v>
      </c>
      <c r="C61" s="109" t="s">
        <v>24</v>
      </c>
      <c r="D61" s="111">
        <v>5.173</v>
      </c>
      <c r="E61" s="3">
        <v>134</v>
      </c>
      <c r="F61" s="108" t="s">
        <v>45</v>
      </c>
      <c r="G61" s="109" t="s">
        <v>24</v>
      </c>
      <c r="H61" s="111">
        <v>4.8220000000000001</v>
      </c>
    </row>
    <row r="62" spans="1:8" ht="18.75" customHeight="1">
      <c r="A62" s="3">
        <v>110</v>
      </c>
      <c r="B62" s="106" t="s">
        <v>120</v>
      </c>
      <c r="C62" s="104" t="s">
        <v>22</v>
      </c>
      <c r="D62" s="105">
        <v>5.16</v>
      </c>
      <c r="E62" s="3">
        <v>135</v>
      </c>
      <c r="F62" s="121" t="s">
        <v>297</v>
      </c>
      <c r="G62" s="122" t="s">
        <v>162</v>
      </c>
      <c r="H62" s="123">
        <v>4.8099999999999996</v>
      </c>
    </row>
    <row r="63" spans="1:8">
      <c r="A63" s="3">
        <v>111</v>
      </c>
      <c r="B63" s="121" t="s">
        <v>301</v>
      </c>
      <c r="C63" s="122" t="s">
        <v>162</v>
      </c>
      <c r="D63" s="123">
        <v>5.15</v>
      </c>
      <c r="E63" s="3">
        <v>136</v>
      </c>
      <c r="F63" s="104" t="s">
        <v>119</v>
      </c>
      <c r="G63" s="104" t="s">
        <v>22</v>
      </c>
      <c r="H63" s="105">
        <v>4.79</v>
      </c>
    </row>
    <row r="64" spans="1:8" ht="18.75" customHeight="1">
      <c r="A64" s="3">
        <v>112</v>
      </c>
      <c r="B64" s="104" t="s">
        <v>117</v>
      </c>
      <c r="C64" s="104" t="s">
        <v>22</v>
      </c>
      <c r="D64" s="105">
        <v>5.12</v>
      </c>
      <c r="E64" s="3">
        <v>137</v>
      </c>
      <c r="F64" s="104" t="s">
        <v>61</v>
      </c>
      <c r="G64" s="104" t="s">
        <v>22</v>
      </c>
      <c r="H64" s="105">
        <v>4.78</v>
      </c>
    </row>
    <row r="65" spans="1:8">
      <c r="A65" s="3">
        <v>113</v>
      </c>
      <c r="B65" s="113" t="s">
        <v>322</v>
      </c>
      <c r="C65" s="114" t="s">
        <v>23</v>
      </c>
      <c r="D65" s="126">
        <v>5.1100000000000003</v>
      </c>
      <c r="E65" s="3">
        <v>138</v>
      </c>
      <c r="F65" s="108" t="s">
        <v>35</v>
      </c>
      <c r="G65" s="109" t="s">
        <v>24</v>
      </c>
      <c r="H65" s="110">
        <v>4.7770000000000001</v>
      </c>
    </row>
    <row r="66" spans="1:8" ht="18.75" customHeight="1">
      <c r="A66" s="3">
        <v>114</v>
      </c>
      <c r="B66" s="108" t="s">
        <v>59</v>
      </c>
      <c r="C66" s="109" t="s">
        <v>24</v>
      </c>
      <c r="D66" s="110">
        <v>5.0999999999999996</v>
      </c>
      <c r="E66" s="3">
        <v>139</v>
      </c>
      <c r="F66" s="121" t="s">
        <v>303</v>
      </c>
      <c r="G66" s="122" t="s">
        <v>162</v>
      </c>
      <c r="H66" s="123">
        <v>4.7699999999999996</v>
      </c>
    </row>
    <row r="67" spans="1:8">
      <c r="A67" s="3">
        <v>115</v>
      </c>
      <c r="B67" s="119" t="s">
        <v>12</v>
      </c>
      <c r="C67" s="117" t="s">
        <v>170</v>
      </c>
      <c r="D67" s="118">
        <v>5.0739999999999998</v>
      </c>
      <c r="E67" s="3">
        <v>140</v>
      </c>
      <c r="F67" s="104" t="s">
        <v>4</v>
      </c>
      <c r="G67" s="104" t="s">
        <v>22</v>
      </c>
      <c r="H67" s="105">
        <v>4.7300000000000004</v>
      </c>
    </row>
    <row r="68" spans="1:8">
      <c r="A68" s="3">
        <v>116</v>
      </c>
      <c r="B68" s="113" t="s">
        <v>324</v>
      </c>
      <c r="C68" s="114" t="s">
        <v>23</v>
      </c>
      <c r="D68" s="126">
        <v>5.0599999999999996</v>
      </c>
      <c r="E68" s="3">
        <v>141</v>
      </c>
      <c r="F68" s="119" t="s">
        <v>285</v>
      </c>
      <c r="G68" s="117" t="s">
        <v>170</v>
      </c>
      <c r="H68" s="118">
        <v>4.726</v>
      </c>
    </row>
    <row r="69" spans="1:8" ht="18.75" customHeight="1">
      <c r="A69" s="3">
        <v>117</v>
      </c>
      <c r="B69" s="108" t="s">
        <v>71</v>
      </c>
      <c r="C69" s="109" t="s">
        <v>24</v>
      </c>
      <c r="D69" s="111">
        <v>5.0149999999999997</v>
      </c>
      <c r="E69" s="3">
        <v>142</v>
      </c>
      <c r="F69" s="104" t="s">
        <v>112</v>
      </c>
      <c r="G69" s="104" t="s">
        <v>22</v>
      </c>
      <c r="H69" s="105">
        <v>4.72</v>
      </c>
    </row>
    <row r="70" spans="1:8">
      <c r="A70" s="3">
        <v>118</v>
      </c>
      <c r="B70" s="116" t="s">
        <v>278</v>
      </c>
      <c r="C70" s="117" t="s">
        <v>170</v>
      </c>
      <c r="D70" s="118">
        <v>5.0039999999999996</v>
      </c>
      <c r="E70" s="3">
        <v>143</v>
      </c>
      <c r="F70" s="113" t="s">
        <v>336</v>
      </c>
      <c r="G70" s="114" t="s">
        <v>23</v>
      </c>
      <c r="H70" s="126">
        <v>4.72</v>
      </c>
    </row>
    <row r="71" spans="1:8">
      <c r="A71" s="3">
        <v>119</v>
      </c>
      <c r="B71" s="113" t="s">
        <v>334</v>
      </c>
      <c r="C71" s="114" t="s">
        <v>23</v>
      </c>
      <c r="D71" s="126">
        <v>5</v>
      </c>
      <c r="E71" s="3">
        <v>144</v>
      </c>
      <c r="F71" s="113" t="s">
        <v>340</v>
      </c>
      <c r="G71" s="114" t="s">
        <v>23</v>
      </c>
      <c r="H71" s="126">
        <v>4.6900000000000004</v>
      </c>
    </row>
    <row r="72" spans="1:8">
      <c r="A72" s="3">
        <v>120</v>
      </c>
      <c r="B72" s="113" t="s">
        <v>327</v>
      </c>
      <c r="C72" s="114" t="s">
        <v>23</v>
      </c>
      <c r="D72" s="126">
        <v>4.9800000000000004</v>
      </c>
      <c r="E72" s="3">
        <v>145</v>
      </c>
      <c r="F72" s="121" t="s">
        <v>299</v>
      </c>
      <c r="G72" s="122" t="s">
        <v>162</v>
      </c>
      <c r="H72" s="123">
        <v>4.68</v>
      </c>
    </row>
    <row r="73" spans="1:8">
      <c r="A73" s="3">
        <v>121</v>
      </c>
      <c r="B73" s="121" t="s">
        <v>319</v>
      </c>
      <c r="C73" s="122" t="s">
        <v>162</v>
      </c>
      <c r="D73" s="123">
        <v>4.9800000000000004</v>
      </c>
      <c r="E73" s="3">
        <v>146</v>
      </c>
      <c r="F73" s="108" t="s">
        <v>80</v>
      </c>
      <c r="G73" s="109" t="s">
        <v>24</v>
      </c>
      <c r="H73" s="111">
        <v>4.67</v>
      </c>
    </row>
    <row r="74" spans="1:8">
      <c r="A74" s="3">
        <v>122</v>
      </c>
      <c r="B74" s="121" t="s">
        <v>315</v>
      </c>
      <c r="C74" s="122" t="s">
        <v>162</v>
      </c>
      <c r="D74" s="123">
        <v>4.97</v>
      </c>
      <c r="E74" s="3">
        <v>147</v>
      </c>
      <c r="F74" s="113" t="s">
        <v>330</v>
      </c>
      <c r="G74" s="114" t="s">
        <v>23</v>
      </c>
      <c r="H74" s="126">
        <v>4.6500000000000004</v>
      </c>
    </row>
    <row r="75" spans="1:8">
      <c r="A75" s="3">
        <v>123</v>
      </c>
      <c r="B75" s="119" t="s">
        <v>273</v>
      </c>
      <c r="C75" s="117" t="s">
        <v>170</v>
      </c>
      <c r="D75" s="118">
        <v>4.96</v>
      </c>
      <c r="E75" s="3">
        <v>148</v>
      </c>
      <c r="F75" s="113" t="s">
        <v>342</v>
      </c>
      <c r="G75" s="114" t="s">
        <v>23</v>
      </c>
      <c r="H75" s="126">
        <v>4.6500000000000004</v>
      </c>
    </row>
    <row r="76" spans="1:8">
      <c r="A76" s="3">
        <v>124</v>
      </c>
      <c r="B76" s="121" t="s">
        <v>310</v>
      </c>
      <c r="C76" s="122" t="s">
        <v>162</v>
      </c>
      <c r="D76" s="123">
        <v>4.96</v>
      </c>
      <c r="E76" s="3">
        <v>149</v>
      </c>
      <c r="F76" s="108" t="s">
        <v>72</v>
      </c>
      <c r="G76" s="109" t="s">
        <v>24</v>
      </c>
      <c r="H76" s="110">
        <v>4.649</v>
      </c>
    </row>
    <row r="77" spans="1:8">
      <c r="A77" s="3">
        <v>125</v>
      </c>
      <c r="B77" s="119" t="s">
        <v>275</v>
      </c>
      <c r="C77" s="117" t="s">
        <v>170</v>
      </c>
      <c r="D77" s="118">
        <v>4.9370000000000003</v>
      </c>
      <c r="E77" s="3">
        <v>150</v>
      </c>
      <c r="F77" s="113" t="s">
        <v>328</v>
      </c>
      <c r="G77" s="114" t="s">
        <v>23</v>
      </c>
      <c r="H77" s="126">
        <v>4.6100000000000003</v>
      </c>
    </row>
    <row r="78" spans="1:8" ht="18.75" customHeight="1">
      <c r="A78" s="3">
        <v>151</v>
      </c>
      <c r="B78" s="108" t="s">
        <v>84</v>
      </c>
      <c r="C78" s="109" t="s">
        <v>24</v>
      </c>
      <c r="D78" s="111">
        <v>4.5709999999999997</v>
      </c>
      <c r="E78" s="3">
        <v>176</v>
      </c>
      <c r="F78" s="104" t="s">
        <v>118</v>
      </c>
      <c r="G78" s="104" t="s">
        <v>22</v>
      </c>
      <c r="H78" s="105">
        <v>4.09</v>
      </c>
    </row>
    <row r="79" spans="1:8" ht="18.75" customHeight="1">
      <c r="A79" s="3">
        <v>152</v>
      </c>
      <c r="B79" s="104" t="s">
        <v>115</v>
      </c>
      <c r="C79" s="104" t="s">
        <v>22</v>
      </c>
      <c r="D79" s="105">
        <v>4.5599999999999996</v>
      </c>
      <c r="E79" s="3">
        <v>177</v>
      </c>
      <c r="F79" s="116" t="s">
        <v>7</v>
      </c>
      <c r="G79" s="117" t="s">
        <v>170</v>
      </c>
      <c r="H79" s="118">
        <v>4.0810000000000004</v>
      </c>
    </row>
    <row r="80" spans="1:8">
      <c r="A80" s="3">
        <v>153</v>
      </c>
      <c r="B80" s="121" t="s">
        <v>318</v>
      </c>
      <c r="C80" s="122" t="s">
        <v>162</v>
      </c>
      <c r="D80" s="123">
        <v>4.55</v>
      </c>
      <c r="E80" s="3">
        <v>178</v>
      </c>
      <c r="F80" s="104" t="s">
        <v>116</v>
      </c>
      <c r="G80" s="104" t="s">
        <v>22</v>
      </c>
      <c r="H80" s="105">
        <v>4.08</v>
      </c>
    </row>
    <row r="81" spans="1:8">
      <c r="A81" s="3">
        <v>154</v>
      </c>
      <c r="B81" s="116" t="s">
        <v>283</v>
      </c>
      <c r="C81" s="117" t="s">
        <v>170</v>
      </c>
      <c r="D81" s="118">
        <v>4.5229999999999997</v>
      </c>
      <c r="E81" s="3">
        <v>179</v>
      </c>
      <c r="F81" s="119" t="s">
        <v>291</v>
      </c>
      <c r="G81" s="117" t="s">
        <v>170</v>
      </c>
      <c r="H81" s="118">
        <v>4.0549999999999997</v>
      </c>
    </row>
    <row r="82" spans="1:8" ht="18.75" customHeight="1">
      <c r="A82" s="3">
        <v>155</v>
      </c>
      <c r="B82" s="108" t="s">
        <v>75</v>
      </c>
      <c r="C82" s="109" t="s">
        <v>24</v>
      </c>
      <c r="D82" s="110">
        <v>4.4630000000000001</v>
      </c>
      <c r="E82" s="3">
        <v>180</v>
      </c>
      <c r="F82" s="121" t="s">
        <v>285</v>
      </c>
      <c r="G82" s="122" t="s">
        <v>162</v>
      </c>
      <c r="H82" s="123">
        <v>3.97</v>
      </c>
    </row>
    <row r="83" spans="1:8" ht="18.75" customHeight="1">
      <c r="A83" s="3">
        <v>156</v>
      </c>
      <c r="B83" s="108" t="s">
        <v>63</v>
      </c>
      <c r="C83" s="109" t="s">
        <v>24</v>
      </c>
      <c r="D83" s="110">
        <v>4.4249999999999998</v>
      </c>
      <c r="E83" s="3">
        <v>181</v>
      </c>
      <c r="F83" s="108" t="s">
        <v>73</v>
      </c>
      <c r="G83" s="109" t="s">
        <v>24</v>
      </c>
      <c r="H83" s="110">
        <v>3.956</v>
      </c>
    </row>
    <row r="84" spans="1:8" ht="18.75" customHeight="1">
      <c r="A84" s="3">
        <v>157</v>
      </c>
      <c r="B84" s="104" t="s">
        <v>126</v>
      </c>
      <c r="C84" s="104" t="s">
        <v>22</v>
      </c>
      <c r="D84" s="105">
        <v>4.42</v>
      </c>
      <c r="E84" s="3">
        <v>182</v>
      </c>
      <c r="F84" s="104" t="s">
        <v>127</v>
      </c>
      <c r="G84" s="104" t="s">
        <v>22</v>
      </c>
      <c r="H84" s="105">
        <v>3.92</v>
      </c>
    </row>
    <row r="85" spans="1:8" ht="18.75" customHeight="1">
      <c r="A85" s="3">
        <v>158</v>
      </c>
      <c r="B85" s="108" t="s">
        <v>31</v>
      </c>
      <c r="C85" s="109" t="s">
        <v>24</v>
      </c>
      <c r="D85" s="110">
        <v>4.3819999999999997</v>
      </c>
      <c r="E85" s="3">
        <v>183</v>
      </c>
      <c r="F85" s="119" t="s">
        <v>294</v>
      </c>
      <c r="G85" s="117" t="s">
        <v>170</v>
      </c>
      <c r="H85" s="118">
        <v>3.8780000000000001</v>
      </c>
    </row>
    <row r="86" spans="1:8">
      <c r="A86" s="3">
        <v>159</v>
      </c>
      <c r="B86" s="116" t="s">
        <v>286</v>
      </c>
      <c r="C86" s="117" t="s">
        <v>170</v>
      </c>
      <c r="D86" s="118">
        <v>4.3810000000000002</v>
      </c>
      <c r="E86" s="3">
        <v>184</v>
      </c>
      <c r="F86" s="119" t="s">
        <v>292</v>
      </c>
      <c r="G86" s="117" t="s">
        <v>170</v>
      </c>
      <c r="H86" s="118">
        <v>3.867</v>
      </c>
    </row>
    <row r="87" spans="1:8">
      <c r="A87" s="3">
        <v>160</v>
      </c>
      <c r="B87" s="119" t="s">
        <v>289</v>
      </c>
      <c r="C87" s="117" t="s">
        <v>170</v>
      </c>
      <c r="D87" s="118">
        <v>4.3760000000000003</v>
      </c>
      <c r="E87" s="3">
        <v>185</v>
      </c>
      <c r="F87" s="108" t="s">
        <v>64</v>
      </c>
      <c r="G87" s="109" t="s">
        <v>24</v>
      </c>
      <c r="H87" s="110">
        <v>3.8620000000000001</v>
      </c>
    </row>
    <row r="88" spans="1:8">
      <c r="A88" s="3">
        <v>161</v>
      </c>
      <c r="B88" s="116" t="s">
        <v>282</v>
      </c>
      <c r="C88" s="117" t="s">
        <v>170</v>
      </c>
      <c r="D88" s="118">
        <v>4.3719999999999999</v>
      </c>
      <c r="E88" s="3">
        <v>186</v>
      </c>
      <c r="F88" s="104" t="s">
        <v>235</v>
      </c>
      <c r="G88" s="104" t="s">
        <v>22</v>
      </c>
      <c r="H88" s="105">
        <v>3.86</v>
      </c>
    </row>
    <row r="89" spans="1:8" ht="18.75" customHeight="1">
      <c r="A89" s="3">
        <v>162</v>
      </c>
      <c r="B89" s="108" t="s">
        <v>42</v>
      </c>
      <c r="C89" s="109" t="s">
        <v>24</v>
      </c>
      <c r="D89" s="111">
        <v>4.3650000000000002</v>
      </c>
      <c r="E89" s="3">
        <v>187</v>
      </c>
      <c r="F89" s="116" t="s">
        <v>287</v>
      </c>
      <c r="G89" s="117" t="s">
        <v>170</v>
      </c>
      <c r="H89" s="118">
        <v>3.847</v>
      </c>
    </row>
    <row r="90" spans="1:8">
      <c r="A90" s="3">
        <v>163</v>
      </c>
      <c r="B90" s="119" t="s">
        <v>281</v>
      </c>
      <c r="C90" s="117" t="s">
        <v>170</v>
      </c>
      <c r="D90" s="118">
        <v>4.3419999999999996</v>
      </c>
      <c r="E90" s="3">
        <v>188</v>
      </c>
      <c r="F90" s="108" t="s">
        <v>57</v>
      </c>
      <c r="G90" s="109" t="s">
        <v>24</v>
      </c>
      <c r="H90" s="111">
        <v>3.831</v>
      </c>
    </row>
    <row r="91" spans="1:8">
      <c r="A91" s="3">
        <v>164</v>
      </c>
      <c r="B91" s="116" t="s">
        <v>293</v>
      </c>
      <c r="C91" s="117" t="s">
        <v>170</v>
      </c>
      <c r="D91" s="118">
        <v>4.327</v>
      </c>
      <c r="E91" s="3">
        <v>189</v>
      </c>
      <c r="F91" s="108" t="s">
        <v>69</v>
      </c>
      <c r="G91" s="109" t="s">
        <v>24</v>
      </c>
      <c r="H91" s="110">
        <v>3.8260000000000001</v>
      </c>
    </row>
    <row r="92" spans="1:8">
      <c r="A92" s="3">
        <v>165</v>
      </c>
      <c r="B92" s="119" t="s">
        <v>284</v>
      </c>
      <c r="C92" s="117" t="s">
        <v>170</v>
      </c>
      <c r="D92" s="118">
        <v>4.3259999999999996</v>
      </c>
      <c r="E92" s="3">
        <v>190</v>
      </c>
      <c r="F92" s="108" t="s">
        <v>52</v>
      </c>
      <c r="G92" s="109" t="s">
        <v>24</v>
      </c>
      <c r="H92" s="110">
        <v>3.82</v>
      </c>
    </row>
    <row r="93" spans="1:8">
      <c r="A93" s="3">
        <v>166</v>
      </c>
      <c r="B93" s="121" t="s">
        <v>314</v>
      </c>
      <c r="C93" s="122" t="s">
        <v>162</v>
      </c>
      <c r="D93" s="123">
        <v>4.3</v>
      </c>
      <c r="E93" s="3">
        <v>191</v>
      </c>
      <c r="F93" s="119" t="s">
        <v>288</v>
      </c>
      <c r="G93" s="117" t="s">
        <v>170</v>
      </c>
      <c r="H93" s="118">
        <v>3.7919999999999998</v>
      </c>
    </row>
    <row r="94" spans="1:8" ht="18.75" customHeight="1">
      <c r="A94" s="3">
        <v>167</v>
      </c>
      <c r="B94" s="108" t="s">
        <v>78</v>
      </c>
      <c r="C94" s="109" t="s">
        <v>24</v>
      </c>
      <c r="D94" s="110">
        <v>4.282</v>
      </c>
      <c r="E94" s="3">
        <v>192</v>
      </c>
      <c r="F94" s="116" t="s">
        <v>295</v>
      </c>
      <c r="G94" s="117" t="s">
        <v>170</v>
      </c>
      <c r="H94" s="118">
        <v>3.7810000000000001</v>
      </c>
    </row>
    <row r="95" spans="1:8" ht="18.75" customHeight="1">
      <c r="A95" s="3">
        <v>168</v>
      </c>
      <c r="B95" s="108" t="s">
        <v>62</v>
      </c>
      <c r="C95" s="109" t="s">
        <v>24</v>
      </c>
      <c r="D95" s="110">
        <v>4.2779999999999996</v>
      </c>
      <c r="E95" s="3">
        <v>193</v>
      </c>
      <c r="F95" s="119" t="s">
        <v>6</v>
      </c>
      <c r="G95" s="117" t="s">
        <v>170</v>
      </c>
      <c r="H95" s="118">
        <v>3.7719999999999998</v>
      </c>
    </row>
    <row r="96" spans="1:8">
      <c r="A96" s="3">
        <v>169</v>
      </c>
      <c r="B96" s="119" t="s">
        <v>290</v>
      </c>
      <c r="C96" s="117" t="s">
        <v>170</v>
      </c>
      <c r="D96" s="118">
        <v>4.2640000000000002</v>
      </c>
      <c r="E96" s="3">
        <v>194</v>
      </c>
      <c r="F96" s="108" t="s">
        <v>65</v>
      </c>
      <c r="G96" s="109" t="s">
        <v>24</v>
      </c>
      <c r="H96" s="110">
        <v>3.7290000000000001</v>
      </c>
    </row>
    <row r="97" spans="1:8" ht="18.75" customHeight="1">
      <c r="A97" s="3">
        <v>170</v>
      </c>
      <c r="B97" s="107" t="s">
        <v>125</v>
      </c>
      <c r="C97" s="104" t="s">
        <v>22</v>
      </c>
      <c r="D97" s="105">
        <v>4.25</v>
      </c>
      <c r="E97" s="3">
        <v>195</v>
      </c>
      <c r="F97" s="121" t="s">
        <v>300</v>
      </c>
      <c r="G97" s="122" t="s">
        <v>162</v>
      </c>
      <c r="H97" s="123">
        <v>3.72</v>
      </c>
    </row>
    <row r="98" spans="1:8">
      <c r="A98" s="3">
        <v>171</v>
      </c>
      <c r="B98" s="119" t="s">
        <v>11</v>
      </c>
      <c r="C98" s="117" t="s">
        <v>170</v>
      </c>
      <c r="D98" s="118">
        <v>4.2439999999999998</v>
      </c>
      <c r="E98" s="3">
        <v>196</v>
      </c>
      <c r="F98" s="108" t="s">
        <v>32</v>
      </c>
      <c r="G98" s="109" t="s">
        <v>24</v>
      </c>
      <c r="H98" s="111">
        <v>3.71</v>
      </c>
    </row>
    <row r="99" spans="1:8">
      <c r="A99" s="3">
        <v>172</v>
      </c>
      <c r="B99" s="113" t="s">
        <v>344</v>
      </c>
      <c r="C99" s="114" t="s">
        <v>23</v>
      </c>
      <c r="D99" s="126">
        <v>4.22</v>
      </c>
      <c r="E99" s="3">
        <v>197</v>
      </c>
      <c r="F99" s="121" t="s">
        <v>305</v>
      </c>
      <c r="G99" s="122" t="s">
        <v>162</v>
      </c>
      <c r="H99" s="123">
        <v>3.69</v>
      </c>
    </row>
    <row r="100" spans="1:8" ht="18.75" customHeight="1">
      <c r="A100" s="3">
        <v>173</v>
      </c>
      <c r="B100" s="108" t="s">
        <v>82</v>
      </c>
      <c r="C100" s="109" t="s">
        <v>24</v>
      </c>
      <c r="D100" s="111">
        <v>4.1980000000000004</v>
      </c>
      <c r="E100" s="3">
        <v>198</v>
      </c>
      <c r="F100" s="108" t="s">
        <v>39</v>
      </c>
      <c r="G100" s="109" t="s">
        <v>24</v>
      </c>
      <c r="H100" s="110">
        <v>3.617</v>
      </c>
    </row>
    <row r="101" spans="1:8">
      <c r="A101" s="3">
        <v>174</v>
      </c>
      <c r="B101" s="113" t="s">
        <v>347</v>
      </c>
      <c r="C101" s="114" t="s">
        <v>23</v>
      </c>
      <c r="D101" s="126">
        <v>4.18</v>
      </c>
      <c r="E101" s="3">
        <v>199</v>
      </c>
      <c r="F101" s="104" t="s">
        <v>122</v>
      </c>
      <c r="G101" s="104" t="s">
        <v>22</v>
      </c>
      <c r="H101" s="105">
        <v>3.57</v>
      </c>
    </row>
    <row r="102" spans="1:8" ht="18.75" customHeight="1">
      <c r="A102" s="3">
        <v>175</v>
      </c>
      <c r="B102" s="112" t="s">
        <v>87</v>
      </c>
      <c r="C102" s="109" t="s">
        <v>24</v>
      </c>
      <c r="D102" s="111">
        <v>4.1749999999999998</v>
      </c>
      <c r="E102" s="3">
        <v>200</v>
      </c>
      <c r="F102" s="108" t="s">
        <v>68</v>
      </c>
      <c r="G102" s="109" t="s">
        <v>24</v>
      </c>
      <c r="H102" s="111">
        <v>3.5379999999999998</v>
      </c>
    </row>
    <row r="103" spans="1:8" ht="18.75" customHeight="1">
      <c r="A103" s="3">
        <v>201</v>
      </c>
      <c r="B103" s="108" t="s">
        <v>53</v>
      </c>
      <c r="C103" s="109" t="s">
        <v>24</v>
      </c>
      <c r="D103" s="110">
        <v>3.5270000000000001</v>
      </c>
    </row>
    <row r="104" spans="1:8" ht="18.75" customHeight="1">
      <c r="A104" s="3">
        <v>202</v>
      </c>
      <c r="B104" s="104" t="s">
        <v>131</v>
      </c>
      <c r="C104" s="104" t="s">
        <v>22</v>
      </c>
      <c r="D104" s="105">
        <v>3.42</v>
      </c>
    </row>
    <row r="105" spans="1:8" ht="18.75" customHeight="1">
      <c r="A105" s="3">
        <v>203</v>
      </c>
      <c r="B105" s="108" t="s">
        <v>85</v>
      </c>
      <c r="C105" s="109" t="s">
        <v>24</v>
      </c>
      <c r="D105" s="111">
        <v>3.3719999999999999</v>
      </c>
    </row>
    <row r="106" spans="1:8" ht="18.75" customHeight="1">
      <c r="A106" s="3">
        <v>204</v>
      </c>
      <c r="B106" s="108" t="s">
        <v>50</v>
      </c>
      <c r="C106" s="109" t="s">
        <v>24</v>
      </c>
      <c r="D106" s="110">
        <v>3.3</v>
      </c>
    </row>
    <row r="107" spans="1:8" ht="18.75" customHeight="1">
      <c r="A107" s="3">
        <v>205</v>
      </c>
      <c r="B107" s="104" t="s">
        <v>123</v>
      </c>
      <c r="C107" s="104" t="s">
        <v>22</v>
      </c>
      <c r="D107" s="105">
        <v>3.29</v>
      </c>
    </row>
    <row r="108" spans="1:8" ht="18.75" customHeight="1">
      <c r="A108" s="3">
        <v>206</v>
      </c>
      <c r="B108" s="104" t="s">
        <v>47</v>
      </c>
      <c r="C108" s="104" t="s">
        <v>22</v>
      </c>
      <c r="D108" s="105">
        <v>3.28</v>
      </c>
    </row>
    <row r="109" spans="1:8" ht="18.75" customHeight="1">
      <c r="A109" s="3">
        <v>207</v>
      </c>
      <c r="B109" s="108" t="s">
        <v>48</v>
      </c>
      <c r="C109" s="109" t="s">
        <v>24</v>
      </c>
      <c r="D109" s="110">
        <v>3.2589999999999999</v>
      </c>
    </row>
    <row r="110" spans="1:8" ht="18.75" customHeight="1">
      <c r="A110" s="3">
        <v>208</v>
      </c>
      <c r="B110" s="104" t="s">
        <v>27</v>
      </c>
      <c r="C110" s="104" t="s">
        <v>22</v>
      </c>
      <c r="D110" s="105">
        <v>3.2</v>
      </c>
    </row>
    <row r="111" spans="1:8" ht="18.75" customHeight="1">
      <c r="A111" s="3">
        <v>209</v>
      </c>
      <c r="B111" s="104" t="s">
        <v>66</v>
      </c>
      <c r="C111" s="104" t="s">
        <v>22</v>
      </c>
      <c r="D111" s="105">
        <v>3.05</v>
      </c>
    </row>
    <row r="112" spans="1:8">
      <c r="A112" s="3">
        <v>210</v>
      </c>
      <c r="B112" s="119" t="s">
        <v>296</v>
      </c>
      <c r="C112" s="117" t="s">
        <v>170</v>
      </c>
      <c r="D112" s="118">
        <v>2.831</v>
      </c>
    </row>
  </sheetData>
  <autoFilter ref="A2:D2" xr:uid="{7A671277-1EAE-4877-885F-60F9FF9A9E29}">
    <sortState xmlns:xlrd2="http://schemas.microsoft.com/office/spreadsheetml/2017/richdata2" ref="A3:D212">
      <sortCondition descending="1" ref="D2"/>
    </sortState>
  </autoFilter>
  <mergeCells count="1">
    <mergeCell ref="A1:H1"/>
  </mergeCells>
  <pageMargins left="0.59055118110236227" right="0.43307086614173229" top="0.47244094488188981" bottom="0.43307086614173229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5AC31-CA11-4015-84D3-A3E59742F528}">
  <dimension ref="A1:H37"/>
  <sheetViews>
    <sheetView view="pageLayout" zoomScale="85" zoomScaleNormal="100" zoomScaleSheetLayoutView="115" zoomScalePageLayoutView="85" workbookViewId="0">
      <selection activeCell="A2" sqref="A2:H23"/>
    </sheetView>
  </sheetViews>
  <sheetFormatPr defaultRowHeight="18.75"/>
  <cols>
    <col min="1" max="1" width="6.85546875" style="2" customWidth="1"/>
    <col min="2" max="2" width="32.42578125" style="2" customWidth="1"/>
    <col min="3" max="3" width="22.28515625" style="2" customWidth="1"/>
    <col min="4" max="4" width="6.7109375" style="103" customWidth="1"/>
    <col min="5" max="5" width="8.42578125" style="2" customWidth="1"/>
    <col min="6" max="6" width="27.28515625" style="2" customWidth="1"/>
    <col min="7" max="7" width="19.85546875" style="2" customWidth="1"/>
    <col min="8" max="16384" width="9.140625" style="2"/>
  </cols>
  <sheetData>
    <row r="1" spans="1:8" ht="44.25" customHeight="1">
      <c r="A1" s="285" t="s">
        <v>349</v>
      </c>
      <c r="B1" s="285"/>
      <c r="C1" s="285"/>
      <c r="D1" s="285"/>
      <c r="E1" s="285"/>
      <c r="F1" s="285"/>
      <c r="G1" s="285"/>
      <c r="H1" s="285"/>
    </row>
    <row r="2" spans="1:8">
      <c r="A2" s="65" t="s">
        <v>0</v>
      </c>
      <c r="B2" s="65" t="s">
        <v>1</v>
      </c>
      <c r="C2" s="65" t="s">
        <v>246</v>
      </c>
      <c r="D2" s="102" t="s">
        <v>243</v>
      </c>
      <c r="E2" s="65" t="s">
        <v>0</v>
      </c>
      <c r="F2" s="65" t="s">
        <v>1</v>
      </c>
      <c r="G2" s="65" t="s">
        <v>246</v>
      </c>
      <c r="H2" s="102" t="s">
        <v>243</v>
      </c>
    </row>
    <row r="3" spans="1:8" ht="18.75" customHeight="1">
      <c r="A3" s="3">
        <v>170</v>
      </c>
      <c r="B3" s="107" t="s">
        <v>125</v>
      </c>
      <c r="C3" s="104" t="s">
        <v>22</v>
      </c>
      <c r="D3" s="105">
        <v>4.25</v>
      </c>
      <c r="E3" s="3">
        <v>191</v>
      </c>
      <c r="F3" s="119" t="s">
        <v>288</v>
      </c>
      <c r="G3" s="117" t="s">
        <v>170</v>
      </c>
      <c r="H3" s="118">
        <v>3.7919999999999998</v>
      </c>
    </row>
    <row r="4" spans="1:8" ht="18.75" customHeight="1">
      <c r="A4" s="3">
        <v>171</v>
      </c>
      <c r="B4" s="119" t="s">
        <v>11</v>
      </c>
      <c r="C4" s="117" t="s">
        <v>170</v>
      </c>
      <c r="D4" s="118">
        <v>4.2439999999999998</v>
      </c>
      <c r="E4" s="3">
        <v>192</v>
      </c>
      <c r="F4" s="116" t="s">
        <v>295</v>
      </c>
      <c r="G4" s="117" t="s">
        <v>170</v>
      </c>
      <c r="H4" s="118">
        <v>3.7810000000000001</v>
      </c>
    </row>
    <row r="5" spans="1:8">
      <c r="A5" s="3">
        <v>172</v>
      </c>
      <c r="B5" s="113" t="s">
        <v>344</v>
      </c>
      <c r="C5" s="114" t="s">
        <v>23</v>
      </c>
      <c r="D5" s="126">
        <v>4.22</v>
      </c>
      <c r="E5" s="3">
        <v>193</v>
      </c>
      <c r="F5" s="119" t="s">
        <v>6</v>
      </c>
      <c r="G5" s="117" t="s">
        <v>170</v>
      </c>
      <c r="H5" s="118">
        <v>3.7719999999999998</v>
      </c>
    </row>
    <row r="6" spans="1:8">
      <c r="A6" s="3">
        <v>173</v>
      </c>
      <c r="B6" s="108" t="s">
        <v>82</v>
      </c>
      <c r="C6" s="109" t="s">
        <v>24</v>
      </c>
      <c r="D6" s="111">
        <v>4.1980000000000004</v>
      </c>
      <c r="E6" s="3">
        <v>194</v>
      </c>
      <c r="F6" s="108" t="s">
        <v>65</v>
      </c>
      <c r="G6" s="109" t="s">
        <v>24</v>
      </c>
      <c r="H6" s="110">
        <v>3.7290000000000001</v>
      </c>
    </row>
    <row r="7" spans="1:8" ht="18.75" customHeight="1">
      <c r="A7" s="3">
        <v>174</v>
      </c>
      <c r="B7" s="113" t="s">
        <v>347</v>
      </c>
      <c r="C7" s="114" t="s">
        <v>23</v>
      </c>
      <c r="D7" s="126">
        <v>4.18</v>
      </c>
      <c r="E7" s="3">
        <v>195</v>
      </c>
      <c r="F7" s="121" t="s">
        <v>300</v>
      </c>
      <c r="G7" s="122" t="s">
        <v>162</v>
      </c>
      <c r="H7" s="123">
        <v>3.72</v>
      </c>
    </row>
    <row r="8" spans="1:8" ht="18.75" customHeight="1">
      <c r="A8" s="3">
        <v>175</v>
      </c>
      <c r="B8" s="112" t="s">
        <v>87</v>
      </c>
      <c r="C8" s="109" t="s">
        <v>24</v>
      </c>
      <c r="D8" s="111">
        <v>4.1749999999999998</v>
      </c>
      <c r="E8" s="3">
        <v>196</v>
      </c>
      <c r="F8" s="108" t="s">
        <v>32</v>
      </c>
      <c r="G8" s="109" t="s">
        <v>24</v>
      </c>
      <c r="H8" s="111">
        <v>3.71</v>
      </c>
    </row>
    <row r="9" spans="1:8" ht="18.75" customHeight="1">
      <c r="A9" s="3">
        <v>176</v>
      </c>
      <c r="B9" s="104" t="s">
        <v>118</v>
      </c>
      <c r="C9" s="104" t="s">
        <v>22</v>
      </c>
      <c r="D9" s="105">
        <v>4.09</v>
      </c>
      <c r="E9" s="3">
        <v>197</v>
      </c>
      <c r="F9" s="121" t="s">
        <v>305</v>
      </c>
      <c r="G9" s="122" t="s">
        <v>162</v>
      </c>
      <c r="H9" s="123">
        <v>3.69</v>
      </c>
    </row>
    <row r="10" spans="1:8" ht="18.75" customHeight="1">
      <c r="A10" s="3">
        <v>177</v>
      </c>
      <c r="B10" s="116" t="s">
        <v>7</v>
      </c>
      <c r="C10" s="117" t="s">
        <v>170</v>
      </c>
      <c r="D10" s="118">
        <v>4.0810000000000004</v>
      </c>
      <c r="E10" s="3">
        <v>198</v>
      </c>
      <c r="F10" s="108" t="s">
        <v>39</v>
      </c>
      <c r="G10" s="109" t="s">
        <v>24</v>
      </c>
      <c r="H10" s="110">
        <v>3.617</v>
      </c>
    </row>
    <row r="11" spans="1:8">
      <c r="A11" s="3">
        <v>178</v>
      </c>
      <c r="B11" s="104" t="s">
        <v>116</v>
      </c>
      <c r="C11" s="104" t="s">
        <v>22</v>
      </c>
      <c r="D11" s="105">
        <v>4.08</v>
      </c>
      <c r="E11" s="3">
        <v>199</v>
      </c>
      <c r="F11" s="104" t="s">
        <v>122</v>
      </c>
      <c r="G11" s="104" t="s">
        <v>22</v>
      </c>
      <c r="H11" s="105">
        <v>3.57</v>
      </c>
    </row>
    <row r="12" spans="1:8">
      <c r="A12" s="3">
        <v>179</v>
      </c>
      <c r="B12" s="119" t="s">
        <v>291</v>
      </c>
      <c r="C12" s="117" t="s">
        <v>170</v>
      </c>
      <c r="D12" s="118">
        <v>4.0549999999999997</v>
      </c>
      <c r="E12" s="3">
        <v>200</v>
      </c>
      <c r="F12" s="108" t="s">
        <v>68</v>
      </c>
      <c r="G12" s="109" t="s">
        <v>24</v>
      </c>
      <c r="H12" s="111">
        <v>3.5379999999999998</v>
      </c>
    </row>
    <row r="13" spans="1:8">
      <c r="A13" s="3">
        <v>180</v>
      </c>
      <c r="B13" s="121" t="s">
        <v>285</v>
      </c>
      <c r="C13" s="122" t="s">
        <v>162</v>
      </c>
      <c r="D13" s="123">
        <v>3.97</v>
      </c>
      <c r="E13" s="3">
        <v>201</v>
      </c>
      <c r="F13" s="108" t="s">
        <v>53</v>
      </c>
      <c r="G13" s="109" t="s">
        <v>24</v>
      </c>
      <c r="H13" s="110">
        <v>3.5270000000000001</v>
      </c>
    </row>
    <row r="14" spans="1:8" ht="18.75" customHeight="1">
      <c r="A14" s="3">
        <v>181</v>
      </c>
      <c r="B14" s="108" t="s">
        <v>73</v>
      </c>
      <c r="C14" s="109" t="s">
        <v>24</v>
      </c>
      <c r="D14" s="110">
        <v>3.956</v>
      </c>
      <c r="E14" s="3">
        <v>202</v>
      </c>
      <c r="F14" s="104" t="s">
        <v>131</v>
      </c>
      <c r="G14" s="104" t="s">
        <v>22</v>
      </c>
      <c r="H14" s="105">
        <v>3.42</v>
      </c>
    </row>
    <row r="15" spans="1:8">
      <c r="A15" s="3">
        <v>182</v>
      </c>
      <c r="B15" s="104" t="s">
        <v>127</v>
      </c>
      <c r="C15" s="104" t="s">
        <v>22</v>
      </c>
      <c r="D15" s="105">
        <v>3.92</v>
      </c>
      <c r="E15" s="3">
        <v>203</v>
      </c>
      <c r="F15" s="108" t="s">
        <v>85</v>
      </c>
      <c r="G15" s="109" t="s">
        <v>24</v>
      </c>
      <c r="H15" s="111">
        <v>3.3719999999999999</v>
      </c>
    </row>
    <row r="16" spans="1:8">
      <c r="A16" s="3">
        <v>183</v>
      </c>
      <c r="B16" s="119" t="s">
        <v>294</v>
      </c>
      <c r="C16" s="117" t="s">
        <v>170</v>
      </c>
      <c r="D16" s="118">
        <v>3.8780000000000001</v>
      </c>
      <c r="E16" s="3">
        <v>204</v>
      </c>
      <c r="F16" s="108" t="s">
        <v>50</v>
      </c>
      <c r="G16" s="109" t="s">
        <v>24</v>
      </c>
      <c r="H16" s="110">
        <v>3.3</v>
      </c>
    </row>
    <row r="17" spans="1:8">
      <c r="A17" s="3">
        <v>184</v>
      </c>
      <c r="B17" s="119" t="s">
        <v>292</v>
      </c>
      <c r="C17" s="117" t="s">
        <v>170</v>
      </c>
      <c r="D17" s="118">
        <v>3.867</v>
      </c>
      <c r="E17" s="3">
        <v>205</v>
      </c>
      <c r="F17" s="104" t="s">
        <v>123</v>
      </c>
      <c r="G17" s="104" t="s">
        <v>22</v>
      </c>
      <c r="H17" s="105">
        <v>3.29</v>
      </c>
    </row>
    <row r="18" spans="1:8">
      <c r="A18" s="3">
        <v>185</v>
      </c>
      <c r="B18" s="108" t="s">
        <v>64</v>
      </c>
      <c r="C18" s="109" t="s">
        <v>24</v>
      </c>
      <c r="D18" s="110">
        <v>3.8620000000000001</v>
      </c>
      <c r="E18" s="3">
        <v>206</v>
      </c>
      <c r="F18" s="104" t="s">
        <v>47</v>
      </c>
      <c r="G18" s="104" t="s">
        <v>22</v>
      </c>
      <c r="H18" s="105">
        <v>3.28</v>
      </c>
    </row>
    <row r="19" spans="1:8" ht="18.75" customHeight="1">
      <c r="A19" s="3">
        <v>186</v>
      </c>
      <c r="B19" s="104" t="s">
        <v>235</v>
      </c>
      <c r="C19" s="104" t="s">
        <v>22</v>
      </c>
      <c r="D19" s="105">
        <v>3.86</v>
      </c>
      <c r="E19" s="3">
        <v>207</v>
      </c>
      <c r="F19" s="108" t="s">
        <v>48</v>
      </c>
      <c r="G19" s="109" t="s">
        <v>24</v>
      </c>
      <c r="H19" s="110">
        <v>3.2589999999999999</v>
      </c>
    </row>
    <row r="20" spans="1:8" ht="18.75" customHeight="1">
      <c r="A20" s="3">
        <v>187</v>
      </c>
      <c r="B20" s="116" t="s">
        <v>287</v>
      </c>
      <c r="C20" s="117" t="s">
        <v>170</v>
      </c>
      <c r="D20" s="118">
        <v>3.847</v>
      </c>
      <c r="E20" s="3">
        <v>208</v>
      </c>
      <c r="F20" s="104" t="s">
        <v>27</v>
      </c>
      <c r="G20" s="104" t="s">
        <v>22</v>
      </c>
      <c r="H20" s="105">
        <v>3.2</v>
      </c>
    </row>
    <row r="21" spans="1:8">
      <c r="A21" s="3">
        <v>188</v>
      </c>
      <c r="B21" s="108" t="s">
        <v>57</v>
      </c>
      <c r="C21" s="109" t="s">
        <v>24</v>
      </c>
      <c r="D21" s="111">
        <v>3.831</v>
      </c>
      <c r="E21" s="3">
        <v>209</v>
      </c>
      <c r="F21" s="104" t="s">
        <v>66</v>
      </c>
      <c r="G21" s="104" t="s">
        <v>22</v>
      </c>
      <c r="H21" s="105">
        <v>3.05</v>
      </c>
    </row>
    <row r="22" spans="1:8" ht="18.75" customHeight="1">
      <c r="A22" s="3">
        <v>189</v>
      </c>
      <c r="B22" s="108" t="s">
        <v>69</v>
      </c>
      <c r="C22" s="109" t="s">
        <v>24</v>
      </c>
      <c r="D22" s="110">
        <v>3.8260000000000001</v>
      </c>
      <c r="E22" s="3">
        <v>210</v>
      </c>
      <c r="F22" s="119" t="s">
        <v>296</v>
      </c>
      <c r="G22" s="117" t="s">
        <v>170</v>
      </c>
      <c r="H22" s="118">
        <v>2.831</v>
      </c>
    </row>
    <row r="23" spans="1:8">
      <c r="A23" s="3">
        <v>190</v>
      </c>
      <c r="B23" s="108" t="s">
        <v>52</v>
      </c>
      <c r="C23" s="109" t="s">
        <v>24</v>
      </c>
      <c r="D23" s="110">
        <v>3.82</v>
      </c>
    </row>
    <row r="24" spans="1:8">
      <c r="D24" s="2"/>
    </row>
    <row r="25" spans="1:8" ht="18.75" customHeight="1">
      <c r="D25" s="2"/>
    </row>
    <row r="26" spans="1:8">
      <c r="D26" s="2"/>
    </row>
    <row r="27" spans="1:8" ht="18.75" customHeight="1">
      <c r="D27" s="2"/>
    </row>
    <row r="28" spans="1:8" ht="18.75" customHeight="1">
      <c r="D28" s="2"/>
    </row>
    <row r="29" spans="1:8" ht="18.75" customHeight="1">
      <c r="D29" s="2"/>
    </row>
    <row r="30" spans="1:8" ht="18.75" customHeight="1">
      <c r="D30" s="2"/>
    </row>
    <row r="31" spans="1:8" ht="18.75" customHeight="1">
      <c r="D31" s="2"/>
    </row>
    <row r="32" spans="1:8" ht="18.75" customHeight="1">
      <c r="D32" s="2"/>
    </row>
    <row r="33" spans="4:4" ht="18.75" customHeight="1">
      <c r="D33" s="2"/>
    </row>
    <row r="34" spans="4:4" ht="18.75" customHeight="1">
      <c r="D34" s="2"/>
    </row>
    <row r="35" spans="4:4" ht="18.75" customHeight="1">
      <c r="D35" s="2"/>
    </row>
    <row r="36" spans="4:4" ht="18.75" customHeight="1">
      <c r="D36" s="2"/>
    </row>
    <row r="37" spans="4:4">
      <c r="D37" s="2"/>
    </row>
  </sheetData>
  <autoFilter ref="A2:D2" xr:uid="{7A671277-1EAE-4877-885F-60F9FF9A9E29}">
    <sortState xmlns:xlrd2="http://schemas.microsoft.com/office/spreadsheetml/2017/richdata2" ref="A3:D212">
      <sortCondition descending="1" ref="D2"/>
    </sortState>
  </autoFilter>
  <mergeCells count="1">
    <mergeCell ref="A1:H1"/>
  </mergeCells>
  <pageMargins left="0.59055118110236227" right="0.43307086614173229" top="0.47244094488188981" bottom="0.43307086614173229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6B4FE-FF70-446B-81E8-C4C256A563CB}">
  <dimension ref="A1:H112"/>
  <sheetViews>
    <sheetView view="pageLayout" topLeftCell="A97" zoomScale="85" zoomScaleNormal="100" zoomScaleSheetLayoutView="115" zoomScalePageLayoutView="85" workbookViewId="0">
      <selection activeCell="G109" sqref="G109"/>
    </sheetView>
  </sheetViews>
  <sheetFormatPr defaultRowHeight="18.75"/>
  <cols>
    <col min="1" max="1" width="6.85546875" style="223" customWidth="1"/>
    <col min="2" max="2" width="32.42578125" style="223" customWidth="1"/>
    <col min="3" max="3" width="22.28515625" style="223" customWidth="1"/>
    <col min="4" max="4" width="6.7109375" style="244" customWidth="1"/>
    <col min="5" max="5" width="8.42578125" style="223" customWidth="1"/>
    <col min="6" max="6" width="27.28515625" style="223" customWidth="1"/>
    <col min="7" max="7" width="19.85546875" style="223" customWidth="1"/>
    <col min="8" max="16384" width="9.140625" style="223"/>
  </cols>
  <sheetData>
    <row r="1" spans="1:8" ht="44.25" customHeight="1">
      <c r="A1" s="321" t="s">
        <v>349</v>
      </c>
      <c r="B1" s="321"/>
      <c r="C1" s="321"/>
      <c r="D1" s="321"/>
      <c r="E1" s="321"/>
      <c r="F1" s="321"/>
      <c r="G1" s="321"/>
      <c r="H1" s="321"/>
    </row>
    <row r="2" spans="1:8">
      <c r="A2" s="224" t="s">
        <v>0</v>
      </c>
      <c r="B2" s="224" t="s">
        <v>1</v>
      </c>
      <c r="C2" s="224" t="s">
        <v>246</v>
      </c>
      <c r="D2" s="225" t="s">
        <v>243</v>
      </c>
      <c r="E2" s="224" t="s">
        <v>0</v>
      </c>
      <c r="F2" s="224" t="s">
        <v>1</v>
      </c>
      <c r="G2" s="224" t="s">
        <v>246</v>
      </c>
      <c r="H2" s="225" t="s">
        <v>243</v>
      </c>
    </row>
    <row r="3" spans="1:8" ht="18.75" customHeight="1">
      <c r="A3" s="226">
        <v>1</v>
      </c>
      <c r="B3" s="227" t="s">
        <v>36</v>
      </c>
      <c r="C3" s="228" t="s">
        <v>24</v>
      </c>
      <c r="D3" s="229">
        <v>8.7959999999999994</v>
      </c>
      <c r="E3" s="226">
        <v>26</v>
      </c>
      <c r="F3" s="230" t="s">
        <v>249</v>
      </c>
      <c r="G3" s="228" t="s">
        <v>170</v>
      </c>
      <c r="H3" s="231">
        <v>6.5519999999999996</v>
      </c>
    </row>
    <row r="4" spans="1:8" ht="18.75" customHeight="1">
      <c r="A4" s="226">
        <v>2</v>
      </c>
      <c r="B4" s="232" t="s">
        <v>247</v>
      </c>
      <c r="C4" s="228" t="s">
        <v>170</v>
      </c>
      <c r="D4" s="231">
        <v>8.3040000000000003</v>
      </c>
      <c r="E4" s="226">
        <v>27</v>
      </c>
      <c r="F4" s="233" t="s">
        <v>338</v>
      </c>
      <c r="G4" s="228" t="s">
        <v>23</v>
      </c>
      <c r="H4" s="234">
        <v>6.55</v>
      </c>
    </row>
    <row r="5" spans="1:8" ht="18.75" customHeight="1">
      <c r="A5" s="226">
        <v>3</v>
      </c>
      <c r="B5" s="219" t="s">
        <v>99</v>
      </c>
      <c r="C5" s="219" t="s">
        <v>22</v>
      </c>
      <c r="D5" s="235">
        <v>8.26</v>
      </c>
      <c r="E5" s="226">
        <v>28</v>
      </c>
      <c r="F5" s="230" t="s">
        <v>9</v>
      </c>
      <c r="G5" s="228" t="s">
        <v>170</v>
      </c>
      <c r="H5" s="231">
        <v>6.4660000000000002</v>
      </c>
    </row>
    <row r="6" spans="1:8" ht="18.75" customHeight="1">
      <c r="A6" s="226">
        <v>4</v>
      </c>
      <c r="B6" s="233" t="s">
        <v>333</v>
      </c>
      <c r="C6" s="228" t="s">
        <v>23</v>
      </c>
      <c r="D6" s="234">
        <v>8.1999999999999993</v>
      </c>
      <c r="E6" s="226">
        <v>29</v>
      </c>
      <c r="F6" s="219" t="s">
        <v>104</v>
      </c>
      <c r="G6" s="219" t="s">
        <v>22</v>
      </c>
      <c r="H6" s="220">
        <v>6.46</v>
      </c>
    </row>
    <row r="7" spans="1:8" ht="18.75" customHeight="1">
      <c r="A7" s="226">
        <v>5</v>
      </c>
      <c r="B7" s="227" t="s">
        <v>33</v>
      </c>
      <c r="C7" s="228" t="s">
        <v>24</v>
      </c>
      <c r="D7" s="229">
        <v>8.0169999999999995</v>
      </c>
      <c r="E7" s="226">
        <v>30</v>
      </c>
      <c r="F7" s="233" t="s">
        <v>331</v>
      </c>
      <c r="G7" s="228" t="s">
        <v>23</v>
      </c>
      <c r="H7" s="234">
        <v>6.4</v>
      </c>
    </row>
    <row r="8" spans="1:8" ht="18.75" customHeight="1">
      <c r="A8" s="226">
        <v>6</v>
      </c>
      <c r="B8" s="227" t="s">
        <v>37</v>
      </c>
      <c r="C8" s="228" t="s">
        <v>24</v>
      </c>
      <c r="D8" s="229">
        <v>7.9260000000000002</v>
      </c>
      <c r="E8" s="226">
        <v>31</v>
      </c>
      <c r="F8" s="236" t="s">
        <v>307</v>
      </c>
      <c r="G8" s="228" t="s">
        <v>162</v>
      </c>
      <c r="H8" s="237">
        <v>6.4</v>
      </c>
    </row>
    <row r="9" spans="1:8" ht="18.75" customHeight="1">
      <c r="A9" s="226">
        <v>7</v>
      </c>
      <c r="B9" s="227" t="s">
        <v>25</v>
      </c>
      <c r="C9" s="228" t="s">
        <v>24</v>
      </c>
      <c r="D9" s="229">
        <v>7.7560000000000002</v>
      </c>
      <c r="E9" s="226">
        <v>32</v>
      </c>
      <c r="F9" s="227" t="s">
        <v>76</v>
      </c>
      <c r="G9" s="228" t="s">
        <v>24</v>
      </c>
      <c r="H9" s="229">
        <v>6.3840000000000003</v>
      </c>
    </row>
    <row r="10" spans="1:8" ht="18.75" customHeight="1">
      <c r="A10" s="226">
        <v>8</v>
      </c>
      <c r="B10" s="219" t="s">
        <v>103</v>
      </c>
      <c r="C10" s="219" t="s">
        <v>22</v>
      </c>
      <c r="D10" s="235">
        <v>7.68</v>
      </c>
      <c r="E10" s="226">
        <v>33</v>
      </c>
      <c r="F10" s="227" t="s">
        <v>79</v>
      </c>
      <c r="G10" s="228" t="s">
        <v>24</v>
      </c>
      <c r="H10" s="238">
        <v>6.35</v>
      </c>
    </row>
    <row r="11" spans="1:8" ht="18.75" customHeight="1">
      <c r="A11" s="226">
        <v>9</v>
      </c>
      <c r="B11" s="236" t="s">
        <v>306</v>
      </c>
      <c r="C11" s="228" t="s">
        <v>162</v>
      </c>
      <c r="D11" s="237">
        <v>7.58</v>
      </c>
      <c r="E11" s="226">
        <v>34</v>
      </c>
      <c r="F11" s="236" t="s">
        <v>309</v>
      </c>
      <c r="G11" s="228" t="s">
        <v>162</v>
      </c>
      <c r="H11" s="237">
        <v>6.34</v>
      </c>
    </row>
    <row r="12" spans="1:8" ht="18.75" customHeight="1">
      <c r="A12" s="226">
        <v>10</v>
      </c>
      <c r="B12" s="227" t="s">
        <v>47</v>
      </c>
      <c r="C12" s="228" t="s">
        <v>24</v>
      </c>
      <c r="D12" s="229">
        <v>7.5650000000000004</v>
      </c>
      <c r="E12" s="226">
        <v>35</v>
      </c>
      <c r="F12" s="227" t="s">
        <v>54</v>
      </c>
      <c r="G12" s="228" t="s">
        <v>24</v>
      </c>
      <c r="H12" s="229">
        <v>6.29</v>
      </c>
    </row>
    <row r="13" spans="1:8" ht="18.75" customHeight="1">
      <c r="A13" s="226">
        <v>11</v>
      </c>
      <c r="B13" s="230" t="s">
        <v>8</v>
      </c>
      <c r="C13" s="228" t="s">
        <v>170</v>
      </c>
      <c r="D13" s="231">
        <v>7.3330000000000002</v>
      </c>
      <c r="E13" s="226">
        <v>36</v>
      </c>
      <c r="F13" s="239" t="s">
        <v>326</v>
      </c>
      <c r="G13" s="240" t="s">
        <v>23</v>
      </c>
      <c r="H13" s="241">
        <v>6.28</v>
      </c>
    </row>
    <row r="14" spans="1:8" ht="18.75" customHeight="1">
      <c r="A14" s="226">
        <v>12</v>
      </c>
      <c r="B14" s="230" t="s">
        <v>250</v>
      </c>
      <c r="C14" s="228" t="s">
        <v>170</v>
      </c>
      <c r="D14" s="231">
        <v>7.3179999999999996</v>
      </c>
      <c r="E14" s="226">
        <v>37</v>
      </c>
      <c r="F14" s="227" t="s">
        <v>61</v>
      </c>
      <c r="G14" s="228" t="s">
        <v>24</v>
      </c>
      <c r="H14" s="229">
        <v>6.2249999999999996</v>
      </c>
    </row>
    <row r="15" spans="1:8" ht="18.75" customHeight="1">
      <c r="A15" s="226">
        <v>13</v>
      </c>
      <c r="B15" s="227" t="s">
        <v>44</v>
      </c>
      <c r="C15" s="228" t="s">
        <v>24</v>
      </c>
      <c r="D15" s="229">
        <v>7.2670000000000003</v>
      </c>
      <c r="E15" s="226">
        <v>38</v>
      </c>
      <c r="F15" s="233" t="s">
        <v>343</v>
      </c>
      <c r="G15" s="228" t="s">
        <v>23</v>
      </c>
      <c r="H15" s="234">
        <v>6.2</v>
      </c>
    </row>
    <row r="16" spans="1:8" ht="18.75" customHeight="1">
      <c r="A16" s="226">
        <v>14</v>
      </c>
      <c r="B16" s="233" t="s">
        <v>335</v>
      </c>
      <c r="C16" s="228" t="s">
        <v>23</v>
      </c>
      <c r="D16" s="234">
        <v>7.21</v>
      </c>
      <c r="E16" s="226">
        <v>39</v>
      </c>
      <c r="F16" s="233" t="s">
        <v>329</v>
      </c>
      <c r="G16" s="228" t="s">
        <v>23</v>
      </c>
      <c r="H16" s="234">
        <v>6.19</v>
      </c>
    </row>
    <row r="17" spans="1:8" ht="18.75" customHeight="1">
      <c r="A17" s="226">
        <v>15</v>
      </c>
      <c r="B17" s="227" t="s">
        <v>28</v>
      </c>
      <c r="C17" s="228" t="s">
        <v>24</v>
      </c>
      <c r="D17" s="229">
        <v>7.173</v>
      </c>
      <c r="E17" s="226">
        <v>40</v>
      </c>
      <c r="F17" s="233" t="s">
        <v>337</v>
      </c>
      <c r="G17" s="228" t="s">
        <v>23</v>
      </c>
      <c r="H17" s="234">
        <v>6.19</v>
      </c>
    </row>
    <row r="18" spans="1:8" ht="18.75" customHeight="1">
      <c r="A18" s="226">
        <v>16</v>
      </c>
      <c r="B18" s="227" t="s">
        <v>40</v>
      </c>
      <c r="C18" s="228" t="s">
        <v>24</v>
      </c>
      <c r="D18" s="229">
        <v>6.9089999999999998</v>
      </c>
      <c r="E18" s="226">
        <v>41</v>
      </c>
      <c r="F18" s="230" t="s">
        <v>251</v>
      </c>
      <c r="G18" s="228" t="s">
        <v>170</v>
      </c>
      <c r="H18" s="231">
        <v>6.1760000000000002</v>
      </c>
    </row>
    <row r="19" spans="1:8" ht="18.75" customHeight="1">
      <c r="A19" s="226">
        <v>17</v>
      </c>
      <c r="B19" s="219" t="s">
        <v>101</v>
      </c>
      <c r="C19" s="219" t="s">
        <v>22</v>
      </c>
      <c r="D19" s="235">
        <v>6.74</v>
      </c>
      <c r="E19" s="226">
        <v>42</v>
      </c>
      <c r="F19" s="227" t="s">
        <v>60</v>
      </c>
      <c r="G19" s="228" t="s">
        <v>24</v>
      </c>
      <c r="H19" s="229">
        <v>6.0970000000000004</v>
      </c>
    </row>
    <row r="20" spans="1:8" ht="18.75" customHeight="1">
      <c r="A20" s="226">
        <v>18</v>
      </c>
      <c r="B20" s="219" t="s">
        <v>35</v>
      </c>
      <c r="C20" s="219" t="s">
        <v>22</v>
      </c>
      <c r="D20" s="235">
        <v>6.66</v>
      </c>
      <c r="E20" s="226">
        <v>43</v>
      </c>
      <c r="F20" s="230" t="s">
        <v>254</v>
      </c>
      <c r="G20" s="228" t="s">
        <v>170</v>
      </c>
      <c r="H20" s="231">
        <v>6.0759999999999996</v>
      </c>
    </row>
    <row r="21" spans="1:8" ht="18.75" customHeight="1">
      <c r="A21" s="226">
        <v>19</v>
      </c>
      <c r="B21" s="227" t="s">
        <v>29</v>
      </c>
      <c r="C21" s="228" t="s">
        <v>24</v>
      </c>
      <c r="D21" s="229">
        <v>6.6559999999999997</v>
      </c>
      <c r="E21" s="226">
        <v>44</v>
      </c>
      <c r="F21" s="230" t="s">
        <v>260</v>
      </c>
      <c r="G21" s="228" t="s">
        <v>170</v>
      </c>
      <c r="H21" s="229">
        <v>6.06</v>
      </c>
    </row>
    <row r="22" spans="1:8" ht="18.75" customHeight="1">
      <c r="A22" s="226">
        <v>20</v>
      </c>
      <c r="B22" s="227" t="s">
        <v>46</v>
      </c>
      <c r="C22" s="228" t="s">
        <v>24</v>
      </c>
      <c r="D22" s="229">
        <v>6.6470000000000002</v>
      </c>
      <c r="E22" s="226">
        <v>45</v>
      </c>
      <c r="F22" s="230" t="s">
        <v>248</v>
      </c>
      <c r="G22" s="228" t="s">
        <v>170</v>
      </c>
      <c r="H22" s="231">
        <v>6.056</v>
      </c>
    </row>
    <row r="23" spans="1:8" ht="18.75" customHeight="1">
      <c r="A23" s="226">
        <v>21</v>
      </c>
      <c r="B23" s="236" t="s">
        <v>256</v>
      </c>
      <c r="C23" s="228" t="s">
        <v>162</v>
      </c>
      <c r="D23" s="237">
        <v>6.64</v>
      </c>
      <c r="E23" s="226">
        <v>46</v>
      </c>
      <c r="F23" s="232" t="s">
        <v>259</v>
      </c>
      <c r="G23" s="228" t="s">
        <v>170</v>
      </c>
      <c r="H23" s="231">
        <v>6.05</v>
      </c>
    </row>
    <row r="24" spans="1:8" ht="18.75" customHeight="1">
      <c r="A24" s="226">
        <v>22</v>
      </c>
      <c r="B24" s="230" t="s">
        <v>257</v>
      </c>
      <c r="C24" s="228" t="s">
        <v>170</v>
      </c>
      <c r="D24" s="231">
        <v>6.6390000000000002</v>
      </c>
      <c r="E24" s="226">
        <v>47</v>
      </c>
      <c r="F24" s="230" t="s">
        <v>255</v>
      </c>
      <c r="G24" s="228" t="s">
        <v>170</v>
      </c>
      <c r="H24" s="231">
        <v>6.0419999999999998</v>
      </c>
    </row>
    <row r="25" spans="1:8" ht="18.75" customHeight="1">
      <c r="A25" s="226">
        <v>23</v>
      </c>
      <c r="B25" s="227" t="s">
        <v>43</v>
      </c>
      <c r="C25" s="228" t="s">
        <v>24</v>
      </c>
      <c r="D25" s="229">
        <v>6.5960000000000001</v>
      </c>
      <c r="E25" s="226">
        <v>48</v>
      </c>
      <c r="F25" s="227" t="s">
        <v>58</v>
      </c>
      <c r="G25" s="228" t="s">
        <v>24</v>
      </c>
      <c r="H25" s="229">
        <v>6.0149999999999997</v>
      </c>
    </row>
    <row r="26" spans="1:8" ht="18.75" customHeight="1">
      <c r="A26" s="226">
        <v>24</v>
      </c>
      <c r="B26" s="230" t="s">
        <v>256</v>
      </c>
      <c r="C26" s="228" t="s">
        <v>170</v>
      </c>
      <c r="D26" s="231">
        <v>6.5650000000000004</v>
      </c>
      <c r="E26" s="226">
        <v>49</v>
      </c>
      <c r="F26" s="230" t="s">
        <v>261</v>
      </c>
      <c r="G26" s="228" t="s">
        <v>170</v>
      </c>
      <c r="H26" s="231">
        <v>5.9749999999999996</v>
      </c>
    </row>
    <row r="27" spans="1:8" ht="18.75" customHeight="1">
      <c r="A27" s="226">
        <v>25</v>
      </c>
      <c r="B27" s="227" t="s">
        <v>67</v>
      </c>
      <c r="C27" s="228" t="s">
        <v>24</v>
      </c>
      <c r="D27" s="229">
        <v>6.56</v>
      </c>
      <c r="E27" s="226">
        <v>50</v>
      </c>
      <c r="F27" s="233" t="s">
        <v>341</v>
      </c>
      <c r="G27" s="228" t="s">
        <v>23</v>
      </c>
      <c r="H27" s="234">
        <v>5.97</v>
      </c>
    </row>
    <row r="28" spans="1:8">
      <c r="A28" s="226">
        <v>51</v>
      </c>
      <c r="B28" s="227" t="s">
        <v>38</v>
      </c>
      <c r="C28" s="228" t="s">
        <v>24</v>
      </c>
      <c r="D28" s="229">
        <v>5.9660000000000002</v>
      </c>
      <c r="E28" s="226">
        <v>76</v>
      </c>
      <c r="F28" s="219" t="s">
        <v>114</v>
      </c>
      <c r="G28" s="219" t="s">
        <v>22</v>
      </c>
      <c r="H28" s="220">
        <v>5.58</v>
      </c>
    </row>
    <row r="29" spans="1:8">
      <c r="A29" s="226">
        <v>52</v>
      </c>
      <c r="B29" s="219" t="s">
        <v>106</v>
      </c>
      <c r="C29" s="219" t="s">
        <v>22</v>
      </c>
      <c r="D29" s="220">
        <v>5.96</v>
      </c>
      <c r="E29" s="226">
        <v>77</v>
      </c>
      <c r="F29" s="230" t="s">
        <v>264</v>
      </c>
      <c r="G29" s="228" t="s">
        <v>170</v>
      </c>
      <c r="H29" s="231">
        <v>5.5750000000000002</v>
      </c>
    </row>
    <row r="30" spans="1:8">
      <c r="A30" s="226">
        <v>53</v>
      </c>
      <c r="B30" s="219" t="s">
        <v>108</v>
      </c>
      <c r="C30" s="219" t="s">
        <v>22</v>
      </c>
      <c r="D30" s="220">
        <v>5.94</v>
      </c>
      <c r="E30" s="226">
        <v>78</v>
      </c>
      <c r="F30" s="227" t="s">
        <v>86</v>
      </c>
      <c r="G30" s="228" t="s">
        <v>24</v>
      </c>
      <c r="H30" s="238">
        <v>5.5659999999999998</v>
      </c>
    </row>
    <row r="31" spans="1:8">
      <c r="A31" s="226">
        <v>54</v>
      </c>
      <c r="B31" s="227" t="s">
        <v>51</v>
      </c>
      <c r="C31" s="228" t="s">
        <v>24</v>
      </c>
      <c r="D31" s="229">
        <v>5.9379999999999997</v>
      </c>
      <c r="E31" s="226">
        <v>79</v>
      </c>
      <c r="F31" s="232" t="s">
        <v>271</v>
      </c>
      <c r="G31" s="228" t="s">
        <v>170</v>
      </c>
      <c r="H31" s="231">
        <v>5.5519999999999996</v>
      </c>
    </row>
    <row r="32" spans="1:8" ht="18.75" customHeight="1">
      <c r="A32" s="226">
        <v>55</v>
      </c>
      <c r="B32" s="232" t="s">
        <v>253</v>
      </c>
      <c r="C32" s="228" t="s">
        <v>170</v>
      </c>
      <c r="D32" s="231">
        <v>5.93</v>
      </c>
      <c r="E32" s="226">
        <v>80</v>
      </c>
      <c r="F32" s="233" t="s">
        <v>323</v>
      </c>
      <c r="G32" s="228" t="s">
        <v>23</v>
      </c>
      <c r="H32" s="234">
        <v>5.55</v>
      </c>
    </row>
    <row r="33" spans="1:8">
      <c r="A33" s="226">
        <v>56</v>
      </c>
      <c r="B33" s="227" t="s">
        <v>70</v>
      </c>
      <c r="C33" s="228" t="s">
        <v>24</v>
      </c>
      <c r="D33" s="229">
        <v>5.9260000000000002</v>
      </c>
      <c r="E33" s="226">
        <v>81</v>
      </c>
      <c r="F33" s="230" t="s">
        <v>272</v>
      </c>
      <c r="G33" s="228" t="s">
        <v>170</v>
      </c>
      <c r="H33" s="231">
        <v>5.5490000000000004</v>
      </c>
    </row>
    <row r="34" spans="1:8" ht="18.75" customHeight="1">
      <c r="A34" s="226">
        <v>57</v>
      </c>
      <c r="B34" s="236" t="s">
        <v>308</v>
      </c>
      <c r="C34" s="228" t="s">
        <v>162</v>
      </c>
      <c r="D34" s="237">
        <v>5.89</v>
      </c>
      <c r="E34" s="226">
        <v>82</v>
      </c>
      <c r="F34" s="227" t="s">
        <v>49</v>
      </c>
      <c r="G34" s="228" t="s">
        <v>24</v>
      </c>
      <c r="H34" s="229">
        <v>5.5430000000000001</v>
      </c>
    </row>
    <row r="35" spans="1:8">
      <c r="A35" s="226">
        <v>58</v>
      </c>
      <c r="B35" s="227" t="s">
        <v>34</v>
      </c>
      <c r="C35" s="228" t="s">
        <v>24</v>
      </c>
      <c r="D35" s="229">
        <v>5.8520000000000003</v>
      </c>
      <c r="E35" s="226">
        <v>83</v>
      </c>
      <c r="F35" s="233" t="s">
        <v>346</v>
      </c>
      <c r="G35" s="228" t="s">
        <v>23</v>
      </c>
      <c r="H35" s="234">
        <v>5.54</v>
      </c>
    </row>
    <row r="36" spans="1:8" ht="18.75" customHeight="1">
      <c r="A36" s="226">
        <v>59</v>
      </c>
      <c r="B36" s="236" t="s">
        <v>304</v>
      </c>
      <c r="C36" s="228" t="s">
        <v>162</v>
      </c>
      <c r="D36" s="237">
        <v>5.85</v>
      </c>
      <c r="E36" s="226">
        <v>84</v>
      </c>
      <c r="F36" s="236" t="s">
        <v>317</v>
      </c>
      <c r="G36" s="228" t="s">
        <v>162</v>
      </c>
      <c r="H36" s="237">
        <v>5.54</v>
      </c>
    </row>
    <row r="37" spans="1:8" ht="18.75" customHeight="1">
      <c r="A37" s="226">
        <v>60</v>
      </c>
      <c r="B37" s="236" t="s">
        <v>312</v>
      </c>
      <c r="C37" s="228" t="s">
        <v>162</v>
      </c>
      <c r="D37" s="237">
        <v>5.85</v>
      </c>
      <c r="E37" s="226">
        <v>85</v>
      </c>
      <c r="F37" s="236" t="s">
        <v>8</v>
      </c>
      <c r="G37" s="228" t="s">
        <v>162</v>
      </c>
      <c r="H37" s="237">
        <v>5.48</v>
      </c>
    </row>
    <row r="38" spans="1:8" ht="18.75" customHeight="1">
      <c r="A38" s="226">
        <v>61</v>
      </c>
      <c r="B38" s="230" t="s">
        <v>274</v>
      </c>
      <c r="C38" s="228" t="s">
        <v>170</v>
      </c>
      <c r="D38" s="231">
        <v>5.8319999999999999</v>
      </c>
      <c r="E38" s="226">
        <v>86</v>
      </c>
      <c r="F38" s="227" t="s">
        <v>56</v>
      </c>
      <c r="G38" s="228" t="s">
        <v>24</v>
      </c>
      <c r="H38" s="229">
        <v>5.4560000000000004</v>
      </c>
    </row>
    <row r="39" spans="1:8" ht="18.75" customHeight="1">
      <c r="A39" s="226">
        <v>62</v>
      </c>
      <c r="B39" s="230" t="s">
        <v>252</v>
      </c>
      <c r="C39" s="228" t="s">
        <v>170</v>
      </c>
      <c r="D39" s="231">
        <v>5.8220000000000001</v>
      </c>
      <c r="E39" s="226">
        <v>87</v>
      </c>
      <c r="F39" s="227" t="s">
        <v>27</v>
      </c>
      <c r="G39" s="228" t="s">
        <v>24</v>
      </c>
      <c r="H39" s="229">
        <v>5.45</v>
      </c>
    </row>
    <row r="40" spans="1:8">
      <c r="A40" s="226">
        <v>63</v>
      </c>
      <c r="B40" s="219" t="s">
        <v>100</v>
      </c>
      <c r="C40" s="219" t="s">
        <v>22</v>
      </c>
      <c r="D40" s="220">
        <v>5.75</v>
      </c>
      <c r="E40" s="226">
        <v>88</v>
      </c>
      <c r="F40" s="230" t="s">
        <v>258</v>
      </c>
      <c r="G40" s="228" t="s">
        <v>170</v>
      </c>
      <c r="H40" s="231">
        <v>5.4279999999999999</v>
      </c>
    </row>
    <row r="41" spans="1:8" ht="18.75" customHeight="1">
      <c r="A41" s="226">
        <v>64</v>
      </c>
      <c r="B41" s="233" t="s">
        <v>321</v>
      </c>
      <c r="C41" s="228" t="s">
        <v>23</v>
      </c>
      <c r="D41" s="234">
        <v>5.74</v>
      </c>
      <c r="E41" s="226">
        <v>89</v>
      </c>
      <c r="F41" s="236" t="s">
        <v>311</v>
      </c>
      <c r="G41" s="228" t="s">
        <v>162</v>
      </c>
      <c r="H41" s="237">
        <v>5.42</v>
      </c>
    </row>
    <row r="42" spans="1:8">
      <c r="A42" s="226">
        <v>65</v>
      </c>
      <c r="B42" s="227" t="s">
        <v>74</v>
      </c>
      <c r="C42" s="228" t="s">
        <v>24</v>
      </c>
      <c r="D42" s="229">
        <v>5.7060000000000004</v>
      </c>
      <c r="E42" s="226">
        <v>90</v>
      </c>
      <c r="F42" s="219" t="s">
        <v>26</v>
      </c>
      <c r="G42" s="219" t="s">
        <v>22</v>
      </c>
      <c r="H42" s="220">
        <v>5.41</v>
      </c>
    </row>
    <row r="43" spans="1:8" ht="18.75" customHeight="1">
      <c r="A43" s="226">
        <v>66</v>
      </c>
      <c r="B43" s="230" t="s">
        <v>267</v>
      </c>
      <c r="C43" s="228" t="s">
        <v>170</v>
      </c>
      <c r="D43" s="231">
        <v>5.7039999999999997</v>
      </c>
      <c r="E43" s="226">
        <v>91</v>
      </c>
      <c r="F43" s="233" t="s">
        <v>320</v>
      </c>
      <c r="G43" s="228" t="s">
        <v>23</v>
      </c>
      <c r="H43" s="234">
        <v>5.4</v>
      </c>
    </row>
    <row r="44" spans="1:8">
      <c r="A44" s="226">
        <v>67</v>
      </c>
      <c r="B44" s="219" t="s">
        <v>102</v>
      </c>
      <c r="C44" s="219" t="s">
        <v>22</v>
      </c>
      <c r="D44" s="220">
        <v>5.68</v>
      </c>
      <c r="E44" s="226">
        <v>92</v>
      </c>
      <c r="F44" s="227" t="s">
        <v>41</v>
      </c>
      <c r="G44" s="228" t="s">
        <v>24</v>
      </c>
      <c r="H44" s="229">
        <v>5.391</v>
      </c>
    </row>
    <row r="45" spans="1:8" ht="18.75" customHeight="1">
      <c r="A45" s="226">
        <v>68</v>
      </c>
      <c r="B45" s="233" t="s">
        <v>332</v>
      </c>
      <c r="C45" s="228" t="s">
        <v>23</v>
      </c>
      <c r="D45" s="234">
        <v>5.65</v>
      </c>
      <c r="E45" s="226">
        <v>93</v>
      </c>
      <c r="F45" s="230" t="s">
        <v>266</v>
      </c>
      <c r="G45" s="228" t="s">
        <v>170</v>
      </c>
      <c r="H45" s="231">
        <v>5.391</v>
      </c>
    </row>
    <row r="46" spans="1:8">
      <c r="A46" s="226">
        <v>69</v>
      </c>
      <c r="B46" s="227" t="s">
        <v>66</v>
      </c>
      <c r="C46" s="228" t="s">
        <v>24</v>
      </c>
      <c r="D46" s="229">
        <v>5.6429999999999998</v>
      </c>
      <c r="E46" s="226">
        <v>94</v>
      </c>
      <c r="F46" s="219" t="s">
        <v>109</v>
      </c>
      <c r="G46" s="219" t="s">
        <v>22</v>
      </c>
      <c r="H46" s="220">
        <v>5.38</v>
      </c>
    </row>
    <row r="47" spans="1:8" ht="18.75" customHeight="1">
      <c r="A47" s="226">
        <v>70</v>
      </c>
      <c r="B47" s="230" t="s">
        <v>270</v>
      </c>
      <c r="C47" s="228" t="s">
        <v>170</v>
      </c>
      <c r="D47" s="231">
        <v>5.6429999999999998</v>
      </c>
      <c r="E47" s="226">
        <v>95</v>
      </c>
      <c r="F47" s="230" t="s">
        <v>269</v>
      </c>
      <c r="G47" s="228" t="s">
        <v>170</v>
      </c>
      <c r="H47" s="231">
        <v>5.3789999999999996</v>
      </c>
    </row>
    <row r="48" spans="1:8">
      <c r="A48" s="226">
        <v>71</v>
      </c>
      <c r="B48" s="219" t="s">
        <v>105</v>
      </c>
      <c r="C48" s="219" t="s">
        <v>22</v>
      </c>
      <c r="D48" s="220">
        <v>5.63</v>
      </c>
      <c r="E48" s="226">
        <v>96</v>
      </c>
      <c r="F48" s="230" t="s">
        <v>263</v>
      </c>
      <c r="G48" s="228" t="s">
        <v>170</v>
      </c>
      <c r="H48" s="231">
        <v>5.3769999999999998</v>
      </c>
    </row>
    <row r="49" spans="1:8">
      <c r="A49" s="226">
        <v>72</v>
      </c>
      <c r="B49" s="219" t="s">
        <v>111</v>
      </c>
      <c r="C49" s="219" t="s">
        <v>22</v>
      </c>
      <c r="D49" s="220">
        <v>5.63</v>
      </c>
      <c r="E49" s="226">
        <v>97</v>
      </c>
      <c r="F49" s="230" t="s">
        <v>265</v>
      </c>
      <c r="G49" s="228" t="s">
        <v>170</v>
      </c>
      <c r="H49" s="231">
        <v>5.3689999999999998</v>
      </c>
    </row>
    <row r="50" spans="1:8" ht="18.75" customHeight="1">
      <c r="A50" s="226">
        <v>73</v>
      </c>
      <c r="B50" s="233" t="s">
        <v>325</v>
      </c>
      <c r="C50" s="228" t="s">
        <v>23</v>
      </c>
      <c r="D50" s="234">
        <v>5.63</v>
      </c>
      <c r="E50" s="226">
        <v>98</v>
      </c>
      <c r="F50" s="236" t="s">
        <v>302</v>
      </c>
      <c r="G50" s="228" t="s">
        <v>162</v>
      </c>
      <c r="H50" s="237">
        <v>5.36</v>
      </c>
    </row>
    <row r="51" spans="1:8" ht="18.75" customHeight="1">
      <c r="A51" s="226">
        <v>74</v>
      </c>
      <c r="B51" s="233" t="s">
        <v>345</v>
      </c>
      <c r="C51" s="228" t="s">
        <v>23</v>
      </c>
      <c r="D51" s="234">
        <v>5.63</v>
      </c>
      <c r="E51" s="226">
        <v>99</v>
      </c>
      <c r="F51" s="230" t="s">
        <v>268</v>
      </c>
      <c r="G51" s="228" t="s">
        <v>170</v>
      </c>
      <c r="H51" s="231">
        <v>5.3339999999999996</v>
      </c>
    </row>
    <row r="52" spans="1:8">
      <c r="A52" s="226">
        <v>75</v>
      </c>
      <c r="B52" s="219" t="s">
        <v>113</v>
      </c>
      <c r="C52" s="219" t="s">
        <v>22</v>
      </c>
      <c r="D52" s="220">
        <v>5.61</v>
      </c>
      <c r="E52" s="226">
        <v>100</v>
      </c>
      <c r="F52" s="230" t="s">
        <v>10</v>
      </c>
      <c r="G52" s="228" t="s">
        <v>170</v>
      </c>
      <c r="H52" s="231">
        <v>5.306</v>
      </c>
    </row>
    <row r="53" spans="1:8">
      <c r="A53" s="226">
        <v>101</v>
      </c>
      <c r="B53" s="236" t="s">
        <v>298</v>
      </c>
      <c r="C53" s="228" t="s">
        <v>162</v>
      </c>
      <c r="D53" s="237">
        <v>5.28</v>
      </c>
      <c r="E53" s="226">
        <v>126</v>
      </c>
      <c r="F53" s="219" t="s">
        <v>110</v>
      </c>
      <c r="G53" s="219" t="s">
        <v>22</v>
      </c>
      <c r="H53" s="220">
        <v>4.93</v>
      </c>
    </row>
    <row r="54" spans="1:8">
      <c r="A54" s="226">
        <v>102</v>
      </c>
      <c r="B54" s="230" t="s">
        <v>277</v>
      </c>
      <c r="C54" s="228" t="s">
        <v>170</v>
      </c>
      <c r="D54" s="231">
        <v>5.274</v>
      </c>
      <c r="E54" s="226">
        <v>127</v>
      </c>
      <c r="F54" s="230" t="s">
        <v>280</v>
      </c>
      <c r="G54" s="228" t="s">
        <v>170</v>
      </c>
      <c r="H54" s="231">
        <v>4.9160000000000004</v>
      </c>
    </row>
    <row r="55" spans="1:8">
      <c r="A55" s="226">
        <v>103</v>
      </c>
      <c r="B55" s="236" t="s">
        <v>316</v>
      </c>
      <c r="C55" s="228" t="s">
        <v>162</v>
      </c>
      <c r="D55" s="237">
        <v>5.27</v>
      </c>
      <c r="E55" s="226">
        <v>128</v>
      </c>
      <c r="F55" s="219" t="s">
        <v>107</v>
      </c>
      <c r="G55" s="219" t="s">
        <v>22</v>
      </c>
      <c r="H55" s="220">
        <v>4.9000000000000004</v>
      </c>
    </row>
    <row r="56" spans="1:8">
      <c r="A56" s="226">
        <v>104</v>
      </c>
      <c r="B56" s="236" t="s">
        <v>313</v>
      </c>
      <c r="C56" s="228" t="s">
        <v>162</v>
      </c>
      <c r="D56" s="237">
        <v>5.26</v>
      </c>
      <c r="E56" s="226">
        <v>129</v>
      </c>
      <c r="F56" s="227" t="s">
        <v>55</v>
      </c>
      <c r="G56" s="228" t="s">
        <v>24</v>
      </c>
      <c r="H56" s="229">
        <v>4.8680000000000003</v>
      </c>
    </row>
    <row r="57" spans="1:8">
      <c r="A57" s="226">
        <v>105</v>
      </c>
      <c r="B57" s="230" t="s">
        <v>262</v>
      </c>
      <c r="C57" s="228" t="s">
        <v>170</v>
      </c>
      <c r="D57" s="231">
        <v>5.2380000000000004</v>
      </c>
      <c r="E57" s="226">
        <v>130</v>
      </c>
      <c r="F57" s="227" t="s">
        <v>77</v>
      </c>
      <c r="G57" s="228" t="s">
        <v>24</v>
      </c>
      <c r="H57" s="229">
        <v>4.8650000000000002</v>
      </c>
    </row>
    <row r="58" spans="1:8">
      <c r="A58" s="226">
        <v>106</v>
      </c>
      <c r="B58" s="242" t="s">
        <v>348</v>
      </c>
      <c r="C58" s="228" t="s">
        <v>23</v>
      </c>
      <c r="D58" s="234">
        <v>5.19</v>
      </c>
      <c r="E58" s="226">
        <v>131</v>
      </c>
      <c r="F58" s="227" t="s">
        <v>83</v>
      </c>
      <c r="G58" s="228" t="s">
        <v>24</v>
      </c>
      <c r="H58" s="238">
        <v>4.8419999999999996</v>
      </c>
    </row>
    <row r="59" spans="1:8" ht="18.75" customHeight="1">
      <c r="A59" s="226">
        <v>107</v>
      </c>
      <c r="B59" s="227" t="s">
        <v>81</v>
      </c>
      <c r="C59" s="228" t="s">
        <v>24</v>
      </c>
      <c r="D59" s="238">
        <v>5.1890000000000001</v>
      </c>
      <c r="E59" s="226">
        <v>132</v>
      </c>
      <c r="F59" s="233" t="s">
        <v>339</v>
      </c>
      <c r="G59" s="228" t="s">
        <v>23</v>
      </c>
      <c r="H59" s="234">
        <v>4.84</v>
      </c>
    </row>
    <row r="60" spans="1:8">
      <c r="A60" s="226">
        <v>108</v>
      </c>
      <c r="B60" s="230" t="s">
        <v>276</v>
      </c>
      <c r="C60" s="228" t="s">
        <v>170</v>
      </c>
      <c r="D60" s="231">
        <v>5.1749999999999998</v>
      </c>
      <c r="E60" s="226">
        <v>133</v>
      </c>
      <c r="F60" s="230" t="s">
        <v>279</v>
      </c>
      <c r="G60" s="228" t="s">
        <v>170</v>
      </c>
      <c r="H60" s="231">
        <v>4.8319999999999999</v>
      </c>
    </row>
    <row r="61" spans="1:8" ht="18.75" customHeight="1">
      <c r="A61" s="226">
        <v>109</v>
      </c>
      <c r="B61" s="227" t="s">
        <v>30</v>
      </c>
      <c r="C61" s="228" t="s">
        <v>24</v>
      </c>
      <c r="D61" s="238">
        <v>5.173</v>
      </c>
      <c r="E61" s="226">
        <v>134</v>
      </c>
      <c r="F61" s="227" t="s">
        <v>45</v>
      </c>
      <c r="G61" s="228" t="s">
        <v>24</v>
      </c>
      <c r="H61" s="238">
        <v>4.8220000000000001</v>
      </c>
    </row>
    <row r="62" spans="1:8" ht="18.75" customHeight="1">
      <c r="A62" s="226">
        <v>110</v>
      </c>
      <c r="B62" s="221" t="s">
        <v>120</v>
      </c>
      <c r="C62" s="219" t="s">
        <v>22</v>
      </c>
      <c r="D62" s="220">
        <v>5.16</v>
      </c>
      <c r="E62" s="226">
        <v>135</v>
      </c>
      <c r="F62" s="236" t="s">
        <v>297</v>
      </c>
      <c r="G62" s="228" t="s">
        <v>162</v>
      </c>
      <c r="H62" s="237">
        <v>4.8099999999999996</v>
      </c>
    </row>
    <row r="63" spans="1:8">
      <c r="A63" s="226">
        <v>111</v>
      </c>
      <c r="B63" s="236" t="s">
        <v>301</v>
      </c>
      <c r="C63" s="228" t="s">
        <v>162</v>
      </c>
      <c r="D63" s="237">
        <v>5.15</v>
      </c>
      <c r="E63" s="226">
        <v>136</v>
      </c>
      <c r="F63" s="219" t="s">
        <v>119</v>
      </c>
      <c r="G63" s="219" t="s">
        <v>22</v>
      </c>
      <c r="H63" s="220">
        <v>4.79</v>
      </c>
    </row>
    <row r="64" spans="1:8" ht="18.75" customHeight="1">
      <c r="A64" s="226">
        <v>112</v>
      </c>
      <c r="B64" s="219" t="s">
        <v>117</v>
      </c>
      <c r="C64" s="219" t="s">
        <v>22</v>
      </c>
      <c r="D64" s="220">
        <v>5.12</v>
      </c>
      <c r="E64" s="226">
        <v>137</v>
      </c>
      <c r="F64" s="219" t="s">
        <v>61</v>
      </c>
      <c r="G64" s="219" t="s">
        <v>22</v>
      </c>
      <c r="H64" s="220">
        <v>4.78</v>
      </c>
    </row>
    <row r="65" spans="1:8">
      <c r="A65" s="226">
        <v>113</v>
      </c>
      <c r="B65" s="233" t="s">
        <v>322</v>
      </c>
      <c r="C65" s="228" t="s">
        <v>23</v>
      </c>
      <c r="D65" s="234">
        <v>5.1100000000000003</v>
      </c>
      <c r="E65" s="226">
        <v>138</v>
      </c>
      <c r="F65" s="227" t="s">
        <v>35</v>
      </c>
      <c r="G65" s="228" t="s">
        <v>24</v>
      </c>
      <c r="H65" s="229">
        <v>4.7770000000000001</v>
      </c>
    </row>
    <row r="66" spans="1:8" ht="18.75" customHeight="1">
      <c r="A66" s="226">
        <v>114</v>
      </c>
      <c r="B66" s="227" t="s">
        <v>59</v>
      </c>
      <c r="C66" s="228" t="s">
        <v>24</v>
      </c>
      <c r="D66" s="229">
        <v>5.0999999999999996</v>
      </c>
      <c r="E66" s="226">
        <v>139</v>
      </c>
      <c r="F66" s="236" t="s">
        <v>303</v>
      </c>
      <c r="G66" s="228" t="s">
        <v>162</v>
      </c>
      <c r="H66" s="237">
        <v>4.7699999999999996</v>
      </c>
    </row>
    <row r="67" spans="1:8">
      <c r="A67" s="226">
        <v>115</v>
      </c>
      <c r="B67" s="230" t="s">
        <v>12</v>
      </c>
      <c r="C67" s="228" t="s">
        <v>170</v>
      </c>
      <c r="D67" s="231">
        <v>5.0739999999999998</v>
      </c>
      <c r="E67" s="226">
        <v>140</v>
      </c>
      <c r="F67" s="219" t="s">
        <v>4</v>
      </c>
      <c r="G67" s="219" t="s">
        <v>22</v>
      </c>
      <c r="H67" s="220">
        <v>4.7300000000000004</v>
      </c>
    </row>
    <row r="68" spans="1:8">
      <c r="A68" s="226">
        <v>116</v>
      </c>
      <c r="B68" s="233" t="s">
        <v>324</v>
      </c>
      <c r="C68" s="228" t="s">
        <v>23</v>
      </c>
      <c r="D68" s="234">
        <v>5.0599999999999996</v>
      </c>
      <c r="E68" s="226">
        <v>141</v>
      </c>
      <c r="F68" s="230" t="s">
        <v>285</v>
      </c>
      <c r="G68" s="228" t="s">
        <v>170</v>
      </c>
      <c r="H68" s="231">
        <v>4.726</v>
      </c>
    </row>
    <row r="69" spans="1:8" ht="18.75" customHeight="1">
      <c r="A69" s="226">
        <v>117</v>
      </c>
      <c r="B69" s="227" t="s">
        <v>71</v>
      </c>
      <c r="C69" s="228" t="s">
        <v>24</v>
      </c>
      <c r="D69" s="238">
        <v>5.0149999999999997</v>
      </c>
      <c r="E69" s="226">
        <v>142</v>
      </c>
      <c r="F69" s="219" t="s">
        <v>112</v>
      </c>
      <c r="G69" s="219" t="s">
        <v>22</v>
      </c>
      <c r="H69" s="220">
        <v>4.72</v>
      </c>
    </row>
    <row r="70" spans="1:8">
      <c r="A70" s="226">
        <v>118</v>
      </c>
      <c r="B70" s="232" t="s">
        <v>278</v>
      </c>
      <c r="C70" s="228" t="s">
        <v>170</v>
      </c>
      <c r="D70" s="231">
        <v>5.0039999999999996</v>
      </c>
      <c r="E70" s="226">
        <v>143</v>
      </c>
      <c r="F70" s="233" t="s">
        <v>336</v>
      </c>
      <c r="G70" s="228" t="s">
        <v>23</v>
      </c>
      <c r="H70" s="234">
        <v>4.72</v>
      </c>
    </row>
    <row r="71" spans="1:8">
      <c r="A71" s="226">
        <v>119</v>
      </c>
      <c r="B71" s="233" t="s">
        <v>334</v>
      </c>
      <c r="C71" s="228" t="s">
        <v>23</v>
      </c>
      <c r="D71" s="234">
        <v>5</v>
      </c>
      <c r="E71" s="226">
        <v>144</v>
      </c>
      <c r="F71" s="233" t="s">
        <v>340</v>
      </c>
      <c r="G71" s="228" t="s">
        <v>23</v>
      </c>
      <c r="H71" s="234">
        <v>4.6900000000000004</v>
      </c>
    </row>
    <row r="72" spans="1:8">
      <c r="A72" s="226">
        <v>120</v>
      </c>
      <c r="B72" s="233" t="s">
        <v>327</v>
      </c>
      <c r="C72" s="228" t="s">
        <v>23</v>
      </c>
      <c r="D72" s="234">
        <v>4.9800000000000004</v>
      </c>
      <c r="E72" s="226">
        <v>145</v>
      </c>
      <c r="F72" s="236" t="s">
        <v>299</v>
      </c>
      <c r="G72" s="228" t="s">
        <v>162</v>
      </c>
      <c r="H72" s="237">
        <v>4.68</v>
      </c>
    </row>
    <row r="73" spans="1:8">
      <c r="A73" s="226">
        <v>121</v>
      </c>
      <c r="B73" s="236" t="s">
        <v>319</v>
      </c>
      <c r="C73" s="228" t="s">
        <v>162</v>
      </c>
      <c r="D73" s="237">
        <v>4.9800000000000004</v>
      </c>
      <c r="E73" s="226">
        <v>146</v>
      </c>
      <c r="F73" s="227" t="s">
        <v>80</v>
      </c>
      <c r="G73" s="228" t="s">
        <v>24</v>
      </c>
      <c r="H73" s="238">
        <v>4.67</v>
      </c>
    </row>
    <row r="74" spans="1:8">
      <c r="A74" s="226">
        <v>122</v>
      </c>
      <c r="B74" s="236" t="s">
        <v>315</v>
      </c>
      <c r="C74" s="228" t="s">
        <v>162</v>
      </c>
      <c r="D74" s="237">
        <v>4.97</v>
      </c>
      <c r="E74" s="226">
        <v>147</v>
      </c>
      <c r="F74" s="233" t="s">
        <v>330</v>
      </c>
      <c r="G74" s="228" t="s">
        <v>23</v>
      </c>
      <c r="H74" s="234">
        <v>4.6500000000000004</v>
      </c>
    </row>
    <row r="75" spans="1:8">
      <c r="A75" s="226">
        <v>123</v>
      </c>
      <c r="B75" s="230" t="s">
        <v>273</v>
      </c>
      <c r="C75" s="228" t="s">
        <v>170</v>
      </c>
      <c r="D75" s="231">
        <v>4.96</v>
      </c>
      <c r="E75" s="226">
        <v>148</v>
      </c>
      <c r="F75" s="233" t="s">
        <v>342</v>
      </c>
      <c r="G75" s="228" t="s">
        <v>23</v>
      </c>
      <c r="H75" s="234">
        <v>4.6500000000000004</v>
      </c>
    </row>
    <row r="76" spans="1:8">
      <c r="A76" s="226">
        <v>124</v>
      </c>
      <c r="B76" s="236" t="s">
        <v>310</v>
      </c>
      <c r="C76" s="228" t="s">
        <v>162</v>
      </c>
      <c r="D76" s="237">
        <v>4.96</v>
      </c>
      <c r="E76" s="226">
        <v>149</v>
      </c>
      <c r="F76" s="227" t="s">
        <v>72</v>
      </c>
      <c r="G76" s="228" t="s">
        <v>24</v>
      </c>
      <c r="H76" s="229">
        <v>4.649</v>
      </c>
    </row>
    <row r="77" spans="1:8">
      <c r="A77" s="226">
        <v>125</v>
      </c>
      <c r="B77" s="230" t="s">
        <v>275</v>
      </c>
      <c r="C77" s="228" t="s">
        <v>170</v>
      </c>
      <c r="D77" s="231">
        <v>4.9370000000000003</v>
      </c>
      <c r="E77" s="226">
        <v>150</v>
      </c>
      <c r="F77" s="233" t="s">
        <v>328</v>
      </c>
      <c r="G77" s="228" t="s">
        <v>23</v>
      </c>
      <c r="H77" s="234">
        <v>4.6100000000000003</v>
      </c>
    </row>
    <row r="78" spans="1:8" ht="18.75" customHeight="1">
      <c r="A78" s="226">
        <v>151</v>
      </c>
      <c r="B78" s="227" t="s">
        <v>84</v>
      </c>
      <c r="C78" s="228" t="s">
        <v>24</v>
      </c>
      <c r="D78" s="238">
        <v>4.5709999999999997</v>
      </c>
      <c r="E78" s="226">
        <v>176</v>
      </c>
      <c r="F78" s="219" t="s">
        <v>118</v>
      </c>
      <c r="G78" s="219" t="s">
        <v>22</v>
      </c>
      <c r="H78" s="220">
        <v>4.09</v>
      </c>
    </row>
    <row r="79" spans="1:8" ht="18.75" customHeight="1">
      <c r="A79" s="226">
        <v>152</v>
      </c>
      <c r="B79" s="219" t="s">
        <v>115</v>
      </c>
      <c r="C79" s="219" t="s">
        <v>22</v>
      </c>
      <c r="D79" s="220">
        <v>4.5599999999999996</v>
      </c>
      <c r="E79" s="226">
        <v>177</v>
      </c>
      <c r="F79" s="232" t="s">
        <v>7</v>
      </c>
      <c r="G79" s="228" t="s">
        <v>170</v>
      </c>
      <c r="H79" s="231">
        <v>4.0810000000000004</v>
      </c>
    </row>
    <row r="80" spans="1:8">
      <c r="A80" s="226">
        <v>153</v>
      </c>
      <c r="B80" s="236" t="s">
        <v>318</v>
      </c>
      <c r="C80" s="228" t="s">
        <v>162</v>
      </c>
      <c r="D80" s="237">
        <v>4.55</v>
      </c>
      <c r="E80" s="226">
        <v>178</v>
      </c>
      <c r="F80" s="219" t="s">
        <v>116</v>
      </c>
      <c r="G80" s="219" t="s">
        <v>22</v>
      </c>
      <c r="H80" s="220">
        <v>4.08</v>
      </c>
    </row>
    <row r="81" spans="1:8">
      <c r="A81" s="226">
        <v>154</v>
      </c>
      <c r="B81" s="232" t="s">
        <v>283</v>
      </c>
      <c r="C81" s="228" t="s">
        <v>170</v>
      </c>
      <c r="D81" s="231">
        <v>4.5229999999999997</v>
      </c>
      <c r="E81" s="226">
        <v>179</v>
      </c>
      <c r="F81" s="230" t="s">
        <v>291</v>
      </c>
      <c r="G81" s="228" t="s">
        <v>170</v>
      </c>
      <c r="H81" s="231">
        <v>4.0549999999999997</v>
      </c>
    </row>
    <row r="82" spans="1:8" ht="18.75" customHeight="1">
      <c r="A82" s="226">
        <v>155</v>
      </c>
      <c r="B82" s="227" t="s">
        <v>75</v>
      </c>
      <c r="C82" s="228" t="s">
        <v>24</v>
      </c>
      <c r="D82" s="229">
        <v>4.4630000000000001</v>
      </c>
      <c r="E82" s="226">
        <v>180</v>
      </c>
      <c r="F82" s="236" t="s">
        <v>285</v>
      </c>
      <c r="G82" s="228" t="s">
        <v>162</v>
      </c>
      <c r="H82" s="237">
        <v>3.97</v>
      </c>
    </row>
    <row r="83" spans="1:8" ht="18.75" customHeight="1">
      <c r="A83" s="226">
        <v>156</v>
      </c>
      <c r="B83" s="227" t="s">
        <v>63</v>
      </c>
      <c r="C83" s="228" t="s">
        <v>24</v>
      </c>
      <c r="D83" s="229">
        <v>4.4249999999999998</v>
      </c>
      <c r="E83" s="226">
        <v>181</v>
      </c>
      <c r="F83" s="227" t="s">
        <v>73</v>
      </c>
      <c r="G83" s="228" t="s">
        <v>24</v>
      </c>
      <c r="H83" s="229">
        <v>3.956</v>
      </c>
    </row>
    <row r="84" spans="1:8" ht="18.75" customHeight="1">
      <c r="A84" s="226">
        <v>157</v>
      </c>
      <c r="B84" s="219" t="s">
        <v>126</v>
      </c>
      <c r="C84" s="219" t="s">
        <v>22</v>
      </c>
      <c r="D84" s="220">
        <v>4.42</v>
      </c>
      <c r="E84" s="226">
        <v>182</v>
      </c>
      <c r="F84" s="219" t="s">
        <v>127</v>
      </c>
      <c r="G84" s="219" t="s">
        <v>22</v>
      </c>
      <c r="H84" s="220">
        <v>3.92</v>
      </c>
    </row>
    <row r="85" spans="1:8" ht="18.75" customHeight="1">
      <c r="A85" s="226">
        <v>158</v>
      </c>
      <c r="B85" s="227" t="s">
        <v>31</v>
      </c>
      <c r="C85" s="228" t="s">
        <v>24</v>
      </c>
      <c r="D85" s="229">
        <v>4.3819999999999997</v>
      </c>
      <c r="E85" s="226">
        <v>183</v>
      </c>
      <c r="F85" s="230" t="s">
        <v>294</v>
      </c>
      <c r="G85" s="228" t="s">
        <v>170</v>
      </c>
      <c r="H85" s="231">
        <v>3.8780000000000001</v>
      </c>
    </row>
    <row r="86" spans="1:8">
      <c r="A86" s="226">
        <v>159</v>
      </c>
      <c r="B86" s="232" t="s">
        <v>286</v>
      </c>
      <c r="C86" s="228" t="s">
        <v>170</v>
      </c>
      <c r="D86" s="231">
        <v>4.3810000000000002</v>
      </c>
      <c r="E86" s="226">
        <v>184</v>
      </c>
      <c r="F86" s="230" t="s">
        <v>292</v>
      </c>
      <c r="G86" s="228" t="s">
        <v>170</v>
      </c>
      <c r="H86" s="231">
        <v>3.867</v>
      </c>
    </row>
    <row r="87" spans="1:8">
      <c r="A87" s="226">
        <v>160</v>
      </c>
      <c r="B87" s="230" t="s">
        <v>289</v>
      </c>
      <c r="C87" s="228" t="s">
        <v>170</v>
      </c>
      <c r="D87" s="231">
        <v>4.3760000000000003</v>
      </c>
      <c r="E87" s="226">
        <v>185</v>
      </c>
      <c r="F87" s="227" t="s">
        <v>64</v>
      </c>
      <c r="G87" s="228" t="s">
        <v>24</v>
      </c>
      <c r="H87" s="229">
        <v>3.8620000000000001</v>
      </c>
    </row>
    <row r="88" spans="1:8">
      <c r="A88" s="226">
        <v>161</v>
      </c>
      <c r="B88" s="232" t="s">
        <v>282</v>
      </c>
      <c r="C88" s="228" t="s">
        <v>170</v>
      </c>
      <c r="D88" s="231">
        <v>4.3719999999999999</v>
      </c>
      <c r="E88" s="226">
        <v>186</v>
      </c>
      <c r="F88" s="219" t="s">
        <v>235</v>
      </c>
      <c r="G88" s="219" t="s">
        <v>22</v>
      </c>
      <c r="H88" s="220">
        <v>3.86</v>
      </c>
    </row>
    <row r="89" spans="1:8" ht="18.75" customHeight="1">
      <c r="A89" s="226">
        <v>162</v>
      </c>
      <c r="B89" s="227" t="s">
        <v>42</v>
      </c>
      <c r="C89" s="228" t="s">
        <v>24</v>
      </c>
      <c r="D89" s="238">
        <v>4.3650000000000002</v>
      </c>
      <c r="E89" s="226">
        <v>187</v>
      </c>
      <c r="F89" s="232" t="s">
        <v>287</v>
      </c>
      <c r="G89" s="228" t="s">
        <v>170</v>
      </c>
      <c r="H89" s="231">
        <v>3.847</v>
      </c>
    </row>
    <row r="90" spans="1:8">
      <c r="A90" s="226">
        <v>163</v>
      </c>
      <c r="B90" s="230" t="s">
        <v>281</v>
      </c>
      <c r="C90" s="228" t="s">
        <v>170</v>
      </c>
      <c r="D90" s="231">
        <v>4.3419999999999996</v>
      </c>
      <c r="E90" s="226">
        <v>188</v>
      </c>
      <c r="F90" s="227" t="s">
        <v>57</v>
      </c>
      <c r="G90" s="228" t="s">
        <v>24</v>
      </c>
      <c r="H90" s="238">
        <v>3.831</v>
      </c>
    </row>
    <row r="91" spans="1:8">
      <c r="A91" s="226">
        <v>164</v>
      </c>
      <c r="B91" s="232" t="s">
        <v>293</v>
      </c>
      <c r="C91" s="228" t="s">
        <v>170</v>
      </c>
      <c r="D91" s="231">
        <v>4.327</v>
      </c>
      <c r="E91" s="226">
        <v>189</v>
      </c>
      <c r="F91" s="227" t="s">
        <v>69</v>
      </c>
      <c r="G91" s="228" t="s">
        <v>24</v>
      </c>
      <c r="H91" s="229">
        <v>3.8260000000000001</v>
      </c>
    </row>
    <row r="92" spans="1:8">
      <c r="A92" s="226">
        <v>165</v>
      </c>
      <c r="B92" s="230" t="s">
        <v>284</v>
      </c>
      <c r="C92" s="228" t="s">
        <v>170</v>
      </c>
      <c r="D92" s="231">
        <v>4.3259999999999996</v>
      </c>
      <c r="E92" s="226">
        <v>190</v>
      </c>
      <c r="F92" s="227" t="s">
        <v>52</v>
      </c>
      <c r="G92" s="228" t="s">
        <v>24</v>
      </c>
      <c r="H92" s="229">
        <v>3.82</v>
      </c>
    </row>
    <row r="93" spans="1:8">
      <c r="A93" s="226">
        <v>166</v>
      </c>
      <c r="B93" s="236" t="s">
        <v>314</v>
      </c>
      <c r="C93" s="228" t="s">
        <v>162</v>
      </c>
      <c r="D93" s="237">
        <v>4.3</v>
      </c>
      <c r="E93" s="226">
        <v>191</v>
      </c>
      <c r="F93" s="230" t="s">
        <v>288</v>
      </c>
      <c r="G93" s="228" t="s">
        <v>170</v>
      </c>
      <c r="H93" s="231">
        <v>3.7919999999999998</v>
      </c>
    </row>
    <row r="94" spans="1:8" ht="18.75" customHeight="1">
      <c r="A94" s="226">
        <v>167</v>
      </c>
      <c r="B94" s="227" t="s">
        <v>78</v>
      </c>
      <c r="C94" s="228" t="s">
        <v>24</v>
      </c>
      <c r="D94" s="229">
        <v>4.282</v>
      </c>
      <c r="E94" s="226">
        <v>192</v>
      </c>
      <c r="F94" s="232" t="s">
        <v>295</v>
      </c>
      <c r="G94" s="228" t="s">
        <v>170</v>
      </c>
      <c r="H94" s="231">
        <v>3.7810000000000001</v>
      </c>
    </row>
    <row r="95" spans="1:8" ht="18.75" customHeight="1">
      <c r="A95" s="226">
        <v>168</v>
      </c>
      <c r="B95" s="227" t="s">
        <v>62</v>
      </c>
      <c r="C95" s="228" t="s">
        <v>24</v>
      </c>
      <c r="D95" s="229">
        <v>4.2779999999999996</v>
      </c>
      <c r="E95" s="226">
        <v>193</v>
      </c>
      <c r="F95" s="230" t="s">
        <v>6</v>
      </c>
      <c r="G95" s="228" t="s">
        <v>170</v>
      </c>
      <c r="H95" s="231">
        <v>3.7719999999999998</v>
      </c>
    </row>
    <row r="96" spans="1:8">
      <c r="A96" s="226">
        <v>169</v>
      </c>
      <c r="B96" s="230" t="s">
        <v>290</v>
      </c>
      <c r="C96" s="228" t="s">
        <v>170</v>
      </c>
      <c r="D96" s="231">
        <v>4.2640000000000002</v>
      </c>
      <c r="E96" s="226">
        <v>194</v>
      </c>
      <c r="F96" s="227" t="s">
        <v>65</v>
      </c>
      <c r="G96" s="228" t="s">
        <v>24</v>
      </c>
      <c r="H96" s="229">
        <v>3.7290000000000001</v>
      </c>
    </row>
    <row r="97" spans="1:8" ht="18.75" customHeight="1">
      <c r="A97" s="226">
        <v>170</v>
      </c>
      <c r="B97" s="222" t="s">
        <v>125</v>
      </c>
      <c r="C97" s="219" t="s">
        <v>22</v>
      </c>
      <c r="D97" s="220">
        <v>4.25</v>
      </c>
      <c r="E97" s="226">
        <v>195</v>
      </c>
      <c r="F97" s="236" t="s">
        <v>300</v>
      </c>
      <c r="G97" s="228" t="s">
        <v>162</v>
      </c>
      <c r="H97" s="237">
        <v>3.72</v>
      </c>
    </row>
    <row r="98" spans="1:8">
      <c r="A98" s="226">
        <v>171</v>
      </c>
      <c r="B98" s="230" t="s">
        <v>11</v>
      </c>
      <c r="C98" s="228" t="s">
        <v>170</v>
      </c>
      <c r="D98" s="231">
        <v>4.2439999999999998</v>
      </c>
      <c r="E98" s="226">
        <v>196</v>
      </c>
      <c r="F98" s="227" t="s">
        <v>32</v>
      </c>
      <c r="G98" s="228" t="s">
        <v>24</v>
      </c>
      <c r="H98" s="238">
        <v>3.71</v>
      </c>
    </row>
    <row r="99" spans="1:8">
      <c r="A99" s="226">
        <v>172</v>
      </c>
      <c r="B99" s="233" t="s">
        <v>344</v>
      </c>
      <c r="C99" s="228" t="s">
        <v>23</v>
      </c>
      <c r="D99" s="234">
        <v>4.22</v>
      </c>
      <c r="E99" s="226">
        <v>197</v>
      </c>
      <c r="F99" s="236" t="s">
        <v>305</v>
      </c>
      <c r="G99" s="228" t="s">
        <v>162</v>
      </c>
      <c r="H99" s="237">
        <v>3.69</v>
      </c>
    </row>
    <row r="100" spans="1:8" ht="18.75" customHeight="1">
      <c r="A100" s="226">
        <v>173</v>
      </c>
      <c r="B100" s="227" t="s">
        <v>82</v>
      </c>
      <c r="C100" s="228" t="s">
        <v>24</v>
      </c>
      <c r="D100" s="238">
        <v>4.1980000000000004</v>
      </c>
      <c r="E100" s="226">
        <v>198</v>
      </c>
      <c r="F100" s="227" t="s">
        <v>39</v>
      </c>
      <c r="G100" s="228" t="s">
        <v>24</v>
      </c>
      <c r="H100" s="229">
        <v>3.617</v>
      </c>
    </row>
    <row r="101" spans="1:8">
      <c r="A101" s="226">
        <v>174</v>
      </c>
      <c r="B101" s="233" t="s">
        <v>347</v>
      </c>
      <c r="C101" s="228" t="s">
        <v>23</v>
      </c>
      <c r="D101" s="234">
        <v>4.18</v>
      </c>
      <c r="E101" s="226">
        <v>199</v>
      </c>
      <c r="F101" s="219" t="s">
        <v>122</v>
      </c>
      <c r="G101" s="219" t="s">
        <v>22</v>
      </c>
      <c r="H101" s="220">
        <v>3.57</v>
      </c>
    </row>
    <row r="102" spans="1:8" ht="18.75" customHeight="1">
      <c r="A102" s="226">
        <v>175</v>
      </c>
      <c r="B102" s="243" t="s">
        <v>87</v>
      </c>
      <c r="C102" s="228" t="s">
        <v>24</v>
      </c>
      <c r="D102" s="238">
        <v>4.1749999999999998</v>
      </c>
      <c r="E102" s="226">
        <v>200</v>
      </c>
      <c r="F102" s="227" t="s">
        <v>68</v>
      </c>
      <c r="G102" s="228" t="s">
        <v>24</v>
      </c>
      <c r="H102" s="238">
        <v>3.5379999999999998</v>
      </c>
    </row>
    <row r="103" spans="1:8" ht="18.75" customHeight="1">
      <c r="A103" s="226">
        <v>201</v>
      </c>
      <c r="B103" s="227" t="s">
        <v>53</v>
      </c>
      <c r="C103" s="228" t="s">
        <v>24</v>
      </c>
      <c r="D103" s="229">
        <v>3.5270000000000001</v>
      </c>
    </row>
    <row r="104" spans="1:8" ht="18.75" customHeight="1">
      <c r="A104" s="226">
        <v>202</v>
      </c>
      <c r="B104" s="219" t="s">
        <v>131</v>
      </c>
      <c r="C104" s="219" t="s">
        <v>22</v>
      </c>
      <c r="D104" s="220">
        <v>3.42</v>
      </c>
    </row>
    <row r="105" spans="1:8" ht="18.75" customHeight="1">
      <c r="A105" s="226">
        <v>203</v>
      </c>
      <c r="B105" s="227" t="s">
        <v>85</v>
      </c>
      <c r="C105" s="228" t="s">
        <v>24</v>
      </c>
      <c r="D105" s="238">
        <v>3.3719999999999999</v>
      </c>
    </row>
    <row r="106" spans="1:8" ht="18.75" customHeight="1">
      <c r="A106" s="226">
        <v>204</v>
      </c>
      <c r="B106" s="227" t="s">
        <v>50</v>
      </c>
      <c r="C106" s="228" t="s">
        <v>24</v>
      </c>
      <c r="D106" s="229">
        <v>3.3</v>
      </c>
    </row>
    <row r="107" spans="1:8" ht="18.75" customHeight="1">
      <c r="A107" s="226">
        <v>205</v>
      </c>
      <c r="B107" s="219" t="s">
        <v>123</v>
      </c>
      <c r="C107" s="219" t="s">
        <v>22</v>
      </c>
      <c r="D107" s="220">
        <v>3.29</v>
      </c>
    </row>
    <row r="108" spans="1:8" ht="18.75" customHeight="1">
      <c r="A108" s="226">
        <v>206</v>
      </c>
      <c r="B108" s="219" t="s">
        <v>47</v>
      </c>
      <c r="C108" s="219" t="s">
        <v>22</v>
      </c>
      <c r="D108" s="220">
        <v>3.28</v>
      </c>
    </row>
    <row r="109" spans="1:8" ht="18.75" customHeight="1">
      <c r="A109" s="226">
        <v>207</v>
      </c>
      <c r="B109" s="227" t="s">
        <v>48</v>
      </c>
      <c r="C109" s="228" t="s">
        <v>24</v>
      </c>
      <c r="D109" s="229">
        <v>3.2589999999999999</v>
      </c>
    </row>
    <row r="110" spans="1:8" ht="18.75" customHeight="1">
      <c r="A110" s="226">
        <v>208</v>
      </c>
      <c r="B110" s="219" t="s">
        <v>27</v>
      </c>
      <c r="C110" s="219" t="s">
        <v>22</v>
      </c>
      <c r="D110" s="220">
        <v>3.2</v>
      </c>
    </row>
    <row r="111" spans="1:8" ht="18.75" customHeight="1">
      <c r="A111" s="226">
        <v>209</v>
      </c>
      <c r="B111" s="219" t="s">
        <v>66</v>
      </c>
      <c r="C111" s="219" t="s">
        <v>22</v>
      </c>
      <c r="D111" s="220">
        <v>3.05</v>
      </c>
    </row>
    <row r="112" spans="1:8">
      <c r="A112" s="226">
        <v>210</v>
      </c>
      <c r="B112" s="230" t="s">
        <v>296</v>
      </c>
      <c r="C112" s="228" t="s">
        <v>170</v>
      </c>
      <c r="D112" s="231">
        <v>2.831</v>
      </c>
    </row>
  </sheetData>
  <autoFilter ref="A2:D2" xr:uid="{7A671277-1EAE-4877-885F-60F9FF9A9E29}">
    <sortState xmlns:xlrd2="http://schemas.microsoft.com/office/spreadsheetml/2017/richdata2" ref="A3:D212">
      <sortCondition descending="1" ref="D2"/>
    </sortState>
  </autoFilter>
  <mergeCells count="1">
    <mergeCell ref="A1:H1"/>
  </mergeCells>
  <pageMargins left="0.59055118110236227" right="0.43307086614173229" top="0.47244094488188981" bottom="0.43307086614173229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A857-0107-4EE2-B549-73603261A373}">
  <dimension ref="A1:L12"/>
  <sheetViews>
    <sheetView tabSelected="1" zoomScale="85" zoomScaleNormal="85" workbookViewId="0">
      <selection activeCell="Q14" sqref="Q14"/>
    </sheetView>
  </sheetViews>
  <sheetFormatPr defaultRowHeight="16.5"/>
  <cols>
    <col min="1" max="1" width="11.42578125" style="325" customWidth="1"/>
    <col min="2" max="2" width="14" style="325" customWidth="1"/>
    <col min="3" max="6" width="8.28515625" style="325" customWidth="1"/>
    <col min="7" max="7" width="10.7109375" style="325" customWidth="1"/>
    <col min="8" max="8" width="14.42578125" style="325" customWidth="1"/>
    <col min="9" max="12" width="8.5703125" style="325" customWidth="1"/>
    <col min="13" max="16384" width="9.140625" style="322"/>
  </cols>
  <sheetData>
    <row r="1" spans="1:12">
      <c r="A1" s="330" t="s">
        <v>399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</row>
    <row r="2" spans="1:12">
      <c r="A2" s="326" t="s">
        <v>397</v>
      </c>
      <c r="B2" s="327"/>
      <c r="C2" s="327"/>
      <c r="D2" s="327"/>
      <c r="E2" s="327"/>
      <c r="F2" s="328"/>
      <c r="G2" s="326" t="s">
        <v>422</v>
      </c>
      <c r="H2" s="327"/>
      <c r="I2" s="327"/>
      <c r="J2" s="327"/>
      <c r="K2" s="327"/>
      <c r="L2" s="328"/>
    </row>
    <row r="3" spans="1:12" ht="33">
      <c r="A3" s="329" t="s">
        <v>423</v>
      </c>
      <c r="B3" s="329" t="s">
        <v>400</v>
      </c>
      <c r="C3" s="329" t="s">
        <v>216</v>
      </c>
      <c r="D3" s="329" t="s">
        <v>136</v>
      </c>
      <c r="E3" s="329" t="s">
        <v>139</v>
      </c>
      <c r="F3" s="329" t="s">
        <v>138</v>
      </c>
      <c r="G3" s="329" t="s">
        <v>423</v>
      </c>
      <c r="H3" s="329" t="s">
        <v>400</v>
      </c>
      <c r="I3" s="329" t="s">
        <v>216</v>
      </c>
      <c r="J3" s="329" t="s">
        <v>136</v>
      </c>
      <c r="K3" s="329" t="s">
        <v>410</v>
      </c>
      <c r="L3" s="329" t="s">
        <v>138</v>
      </c>
    </row>
    <row r="4" spans="1:12" ht="33">
      <c r="A4" s="323" t="s">
        <v>398</v>
      </c>
      <c r="B4" s="323" t="s">
        <v>169</v>
      </c>
      <c r="C4" s="323" t="s">
        <v>403</v>
      </c>
      <c r="D4" s="323">
        <v>10</v>
      </c>
      <c r="E4" s="323">
        <v>10</v>
      </c>
      <c r="F4" s="323" t="s">
        <v>401</v>
      </c>
      <c r="G4" s="323" t="s">
        <v>398</v>
      </c>
      <c r="H4" s="323" t="s">
        <v>24</v>
      </c>
      <c r="I4" s="323" t="s">
        <v>411</v>
      </c>
      <c r="J4" s="323" t="s">
        <v>406</v>
      </c>
      <c r="K4" s="323" t="s">
        <v>412</v>
      </c>
      <c r="L4" s="323">
        <v>10</v>
      </c>
    </row>
    <row r="5" spans="1:12">
      <c r="A5" s="323">
        <v>24</v>
      </c>
      <c r="B5" s="323" t="s">
        <v>22</v>
      </c>
      <c r="C5" s="323" t="s">
        <v>402</v>
      </c>
      <c r="D5" s="323" t="s">
        <v>406</v>
      </c>
      <c r="E5" s="323" t="s">
        <v>407</v>
      </c>
      <c r="F5" s="323">
        <v>10</v>
      </c>
      <c r="G5" s="324">
        <v>20</v>
      </c>
      <c r="H5" s="323" t="s">
        <v>22</v>
      </c>
      <c r="I5" s="324" t="s">
        <v>413</v>
      </c>
      <c r="J5" s="324" t="s">
        <v>406</v>
      </c>
      <c r="K5" s="323" t="s">
        <v>419</v>
      </c>
      <c r="L5" s="323" t="s">
        <v>401</v>
      </c>
    </row>
    <row r="6" spans="1:12">
      <c r="A6" s="323">
        <v>38</v>
      </c>
      <c r="B6" s="323" t="s">
        <v>22</v>
      </c>
      <c r="C6" s="323" t="s">
        <v>404</v>
      </c>
      <c r="D6" s="323" t="s">
        <v>408</v>
      </c>
      <c r="E6" s="323">
        <v>10</v>
      </c>
      <c r="F6" s="323" t="s">
        <v>408</v>
      </c>
      <c r="G6" s="324">
        <v>20</v>
      </c>
      <c r="H6" s="323" t="s">
        <v>22</v>
      </c>
      <c r="I6" s="324" t="s">
        <v>413</v>
      </c>
      <c r="J6" s="324" t="s">
        <v>401</v>
      </c>
      <c r="K6" s="323" t="s">
        <v>419</v>
      </c>
      <c r="L6" s="323" t="s">
        <v>406</v>
      </c>
    </row>
    <row r="7" spans="1:12">
      <c r="A7" s="323">
        <v>86</v>
      </c>
      <c r="B7" s="323" t="s">
        <v>22</v>
      </c>
      <c r="C7" s="323" t="s">
        <v>405</v>
      </c>
      <c r="D7" s="323" t="s">
        <v>406</v>
      </c>
      <c r="E7" s="323" t="s">
        <v>407</v>
      </c>
      <c r="F7" s="323" t="s">
        <v>409</v>
      </c>
      <c r="G7" s="324">
        <v>20</v>
      </c>
      <c r="H7" s="323" t="s">
        <v>22</v>
      </c>
      <c r="I7" s="324" t="s">
        <v>413</v>
      </c>
      <c r="J7" s="324" t="s">
        <v>406</v>
      </c>
      <c r="K7" s="323" t="s">
        <v>419</v>
      </c>
      <c r="L7" s="323" t="s">
        <v>401</v>
      </c>
    </row>
    <row r="8" spans="1:12">
      <c r="A8" s="323"/>
      <c r="B8" s="323"/>
      <c r="C8" s="323"/>
      <c r="D8" s="323"/>
      <c r="E8" s="323"/>
      <c r="F8" s="323"/>
      <c r="G8" s="324">
        <v>25</v>
      </c>
      <c r="H8" s="323" t="s">
        <v>22</v>
      </c>
      <c r="I8" s="324" t="s">
        <v>414</v>
      </c>
      <c r="J8" s="324" t="s">
        <v>409</v>
      </c>
      <c r="K8" s="323">
        <v>9</v>
      </c>
      <c r="L8" s="323" t="s">
        <v>409</v>
      </c>
    </row>
    <row r="9" spans="1:12">
      <c r="A9" s="323"/>
      <c r="B9" s="323"/>
      <c r="C9" s="323"/>
      <c r="D9" s="323"/>
      <c r="E9" s="323"/>
      <c r="F9" s="323"/>
      <c r="G9" s="324">
        <v>36</v>
      </c>
      <c r="H9" s="323" t="s">
        <v>22</v>
      </c>
      <c r="I9" s="324" t="s">
        <v>415</v>
      </c>
      <c r="J9" s="324" t="s">
        <v>421</v>
      </c>
      <c r="K9" s="323" t="s">
        <v>407</v>
      </c>
      <c r="L9" s="323">
        <v>10</v>
      </c>
    </row>
    <row r="10" spans="1:12">
      <c r="A10" s="323"/>
      <c r="B10" s="323"/>
      <c r="C10" s="323"/>
      <c r="D10" s="323"/>
      <c r="E10" s="323"/>
      <c r="F10" s="323"/>
      <c r="G10" s="324">
        <v>52</v>
      </c>
      <c r="H10" s="323" t="s">
        <v>22</v>
      </c>
      <c r="I10" s="324" t="s">
        <v>416</v>
      </c>
      <c r="J10" s="324" t="s">
        <v>406</v>
      </c>
      <c r="K10" s="323" t="s">
        <v>412</v>
      </c>
      <c r="L10" s="323" t="s">
        <v>408</v>
      </c>
    </row>
    <row r="11" spans="1:12">
      <c r="A11" s="323"/>
      <c r="B11" s="323"/>
      <c r="C11" s="323"/>
      <c r="D11" s="323"/>
      <c r="E11" s="323"/>
      <c r="F11" s="323"/>
      <c r="G11" s="324">
        <v>72</v>
      </c>
      <c r="H11" s="323" t="s">
        <v>22</v>
      </c>
      <c r="I11" s="324" t="s">
        <v>417</v>
      </c>
      <c r="J11" s="324" t="s">
        <v>420</v>
      </c>
      <c r="K11" s="323" t="s">
        <v>419</v>
      </c>
      <c r="L11" s="323">
        <v>10</v>
      </c>
    </row>
    <row r="12" spans="1:12">
      <c r="A12" s="323"/>
      <c r="B12" s="323"/>
      <c r="C12" s="323"/>
      <c r="D12" s="323"/>
      <c r="E12" s="323"/>
      <c r="F12" s="323"/>
      <c r="G12" s="324">
        <v>88</v>
      </c>
      <c r="H12" s="323" t="s">
        <v>22</v>
      </c>
      <c r="I12" s="324" t="s">
        <v>418</v>
      </c>
      <c r="J12" s="324">
        <v>9</v>
      </c>
      <c r="K12" s="323">
        <v>9</v>
      </c>
      <c r="L12" s="323">
        <v>10</v>
      </c>
    </row>
  </sheetData>
  <mergeCells count="3">
    <mergeCell ref="A2:F2"/>
    <mergeCell ref="G2:L2"/>
    <mergeCell ref="A1:L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5993-5398-42DE-97AA-23835F2BB4B1}">
  <dimension ref="A1:Y997"/>
  <sheetViews>
    <sheetView view="pageLayout" zoomScaleNormal="100" workbookViewId="0">
      <selection activeCell="A3" sqref="A3:N44"/>
    </sheetView>
  </sheetViews>
  <sheetFormatPr defaultColWidth="14.42578125" defaultRowHeight="15"/>
  <cols>
    <col min="1" max="1" width="4.7109375" style="128" customWidth="1"/>
    <col min="2" max="2" width="22.28515625" style="128" customWidth="1"/>
    <col min="3" max="3" width="6.5703125" style="140" customWidth="1"/>
    <col min="4" max="6" width="5.85546875" style="140" customWidth="1"/>
    <col min="7" max="13" width="4.28515625" style="140" customWidth="1"/>
    <col min="14" max="14" width="6.5703125" style="140" customWidth="1"/>
    <col min="15" max="25" width="8" style="128" customWidth="1"/>
    <col min="26" max="16384" width="14.42578125" style="128"/>
  </cols>
  <sheetData>
    <row r="1" spans="1:14">
      <c r="A1" s="257" t="s">
        <v>396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>
      <c r="A2" s="257" t="s">
        <v>350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4" ht="42.75" customHeight="1">
      <c r="A3" s="259" t="s">
        <v>351</v>
      </c>
      <c r="B3" s="259" t="s">
        <v>1</v>
      </c>
      <c r="C3" s="262" t="s">
        <v>352</v>
      </c>
      <c r="D3" s="262" t="s">
        <v>353</v>
      </c>
      <c r="E3" s="262" t="s">
        <v>354</v>
      </c>
      <c r="F3" s="262" t="s">
        <v>355</v>
      </c>
      <c r="G3" s="265" t="s">
        <v>356</v>
      </c>
      <c r="H3" s="266"/>
      <c r="I3" s="266"/>
      <c r="J3" s="266"/>
      <c r="K3" s="266"/>
      <c r="L3" s="266"/>
      <c r="M3" s="266"/>
      <c r="N3" s="267"/>
    </row>
    <row r="4" spans="1:14" ht="42.75" customHeight="1">
      <c r="A4" s="260"/>
      <c r="B4" s="261"/>
      <c r="C4" s="263"/>
      <c r="D4" s="264"/>
      <c r="E4" s="264"/>
      <c r="F4" s="264"/>
      <c r="G4" s="129">
        <v>4.5</v>
      </c>
      <c r="H4" s="129">
        <v>5</v>
      </c>
      <c r="I4" s="129">
        <v>5.5</v>
      </c>
      <c r="J4" s="129">
        <v>6</v>
      </c>
      <c r="K4" s="129">
        <v>6.5</v>
      </c>
      <c r="L4" s="129">
        <v>7</v>
      </c>
      <c r="M4" s="129">
        <v>7.5</v>
      </c>
      <c r="N4" s="130" t="s">
        <v>358</v>
      </c>
    </row>
    <row r="5" spans="1:14" ht="15" customHeight="1">
      <c r="A5" s="131">
        <v>1</v>
      </c>
      <c r="B5" s="132" t="s">
        <v>378</v>
      </c>
      <c r="C5" s="133">
        <v>96</v>
      </c>
      <c r="D5" s="134">
        <v>0</v>
      </c>
      <c r="E5" s="134">
        <v>8</v>
      </c>
      <c r="F5" s="134">
        <v>88</v>
      </c>
      <c r="G5" s="134">
        <v>0</v>
      </c>
      <c r="H5" s="134">
        <v>0</v>
      </c>
      <c r="I5" s="134">
        <v>1</v>
      </c>
      <c r="J5" s="134">
        <v>8</v>
      </c>
      <c r="K5" s="134">
        <v>14</v>
      </c>
      <c r="L5" s="134">
        <v>29</v>
      </c>
      <c r="M5" s="134">
        <v>30</v>
      </c>
      <c r="N5" s="134">
        <v>14</v>
      </c>
    </row>
    <row r="6" spans="1:14" ht="15" customHeight="1">
      <c r="A6" s="131">
        <v>2</v>
      </c>
      <c r="B6" s="132" t="s">
        <v>103</v>
      </c>
      <c r="C6" s="133">
        <v>92</v>
      </c>
      <c r="D6" s="134">
        <v>0</v>
      </c>
      <c r="E6" s="134">
        <v>20</v>
      </c>
      <c r="F6" s="134">
        <v>72</v>
      </c>
      <c r="G6" s="134"/>
      <c r="H6" s="134">
        <v>17</v>
      </c>
      <c r="I6" s="134">
        <v>16</v>
      </c>
      <c r="J6" s="134">
        <v>23</v>
      </c>
      <c r="K6" s="134">
        <v>21</v>
      </c>
      <c r="L6" s="134">
        <v>11</v>
      </c>
      <c r="M6" s="134">
        <v>4</v>
      </c>
      <c r="N6" s="134">
        <v>0</v>
      </c>
    </row>
    <row r="7" spans="1:14" ht="15" customHeight="1">
      <c r="A7" s="131">
        <v>3</v>
      </c>
      <c r="B7" s="132" t="s">
        <v>35</v>
      </c>
      <c r="C7" s="133">
        <v>68</v>
      </c>
      <c r="D7" s="134">
        <v>0</v>
      </c>
      <c r="E7" s="134">
        <v>7</v>
      </c>
      <c r="F7" s="134">
        <v>61</v>
      </c>
      <c r="G7" s="134">
        <v>4</v>
      </c>
      <c r="H7" s="134">
        <v>15</v>
      </c>
      <c r="I7" s="134">
        <v>8</v>
      </c>
      <c r="J7" s="134">
        <v>17</v>
      </c>
      <c r="K7" s="134">
        <v>15</v>
      </c>
      <c r="L7" s="134">
        <v>5</v>
      </c>
      <c r="M7" s="134">
        <v>4</v>
      </c>
      <c r="N7" s="134">
        <v>0</v>
      </c>
    </row>
    <row r="8" spans="1:14" ht="15" customHeight="1">
      <c r="A8" s="131">
        <v>4</v>
      </c>
      <c r="B8" s="132" t="s">
        <v>359</v>
      </c>
      <c r="C8" s="133">
        <v>19</v>
      </c>
      <c r="D8" s="134"/>
      <c r="E8" s="134">
        <v>2</v>
      </c>
      <c r="F8" s="134">
        <v>17</v>
      </c>
      <c r="G8" s="134"/>
      <c r="H8" s="134"/>
      <c r="I8" s="134">
        <v>2</v>
      </c>
      <c r="J8" s="134">
        <v>3</v>
      </c>
      <c r="K8" s="134">
        <v>8</v>
      </c>
      <c r="L8" s="134">
        <v>3</v>
      </c>
      <c r="M8" s="134">
        <v>3</v>
      </c>
      <c r="N8" s="134"/>
    </row>
    <row r="9" spans="1:14" ht="15" customHeight="1">
      <c r="A9" s="131">
        <v>5</v>
      </c>
      <c r="B9" s="132" t="s">
        <v>371</v>
      </c>
      <c r="C9" s="134">
        <v>16</v>
      </c>
      <c r="D9" s="134"/>
      <c r="E9" s="134"/>
      <c r="F9" s="134">
        <v>16</v>
      </c>
      <c r="G9" s="134"/>
      <c r="H9" s="134">
        <v>6</v>
      </c>
      <c r="I9" s="134">
        <v>5</v>
      </c>
      <c r="J9" s="134">
        <v>3</v>
      </c>
      <c r="K9" s="134">
        <v>2</v>
      </c>
      <c r="L9" s="134"/>
      <c r="M9" s="134"/>
      <c r="N9" s="134"/>
    </row>
    <row r="10" spans="1:14" ht="15" customHeight="1">
      <c r="A10" s="131">
        <v>6</v>
      </c>
      <c r="B10" s="132" t="s">
        <v>366</v>
      </c>
      <c r="C10" s="134">
        <v>11</v>
      </c>
      <c r="D10" s="134">
        <v>0</v>
      </c>
      <c r="E10" s="134">
        <v>1</v>
      </c>
      <c r="F10" s="134">
        <v>10</v>
      </c>
      <c r="G10" s="134"/>
      <c r="H10" s="134"/>
      <c r="I10" s="134">
        <v>2</v>
      </c>
      <c r="J10" s="134">
        <v>5</v>
      </c>
      <c r="K10" s="134">
        <v>2</v>
      </c>
      <c r="L10" s="134">
        <v>1</v>
      </c>
      <c r="M10" s="134">
        <v>1</v>
      </c>
      <c r="N10" s="134"/>
    </row>
    <row r="11" spans="1:14" ht="15" customHeight="1">
      <c r="A11" s="131">
        <v>7</v>
      </c>
      <c r="B11" s="132" t="s">
        <v>106</v>
      </c>
      <c r="C11" s="134">
        <v>11</v>
      </c>
      <c r="D11" s="134">
        <v>2</v>
      </c>
      <c r="E11" s="134"/>
      <c r="F11" s="134">
        <v>9</v>
      </c>
      <c r="G11" s="134">
        <v>1</v>
      </c>
      <c r="H11" s="134"/>
      <c r="I11" s="134">
        <v>3</v>
      </c>
      <c r="J11" s="134">
        <v>1</v>
      </c>
      <c r="K11" s="134">
        <v>5</v>
      </c>
      <c r="L11" s="134">
        <v>1</v>
      </c>
      <c r="M11" s="134"/>
      <c r="N11" s="134"/>
    </row>
    <row r="12" spans="1:14" ht="15" customHeight="1">
      <c r="A12" s="131">
        <v>8</v>
      </c>
      <c r="B12" s="132" t="s">
        <v>114</v>
      </c>
      <c r="C12" s="134">
        <v>10</v>
      </c>
      <c r="D12" s="134">
        <v>4</v>
      </c>
      <c r="E12" s="134">
        <v>3</v>
      </c>
      <c r="F12" s="134">
        <v>3</v>
      </c>
      <c r="G12" s="134">
        <v>2</v>
      </c>
      <c r="H12" s="134">
        <v>4</v>
      </c>
      <c r="I12" s="134"/>
      <c r="J12" s="134">
        <v>3</v>
      </c>
      <c r="K12" s="134">
        <v>1</v>
      </c>
      <c r="L12" s="134"/>
      <c r="M12" s="134"/>
      <c r="N12" s="134"/>
    </row>
    <row r="13" spans="1:14" ht="15" customHeight="1">
      <c r="A13" s="131">
        <v>9</v>
      </c>
      <c r="B13" s="137" t="s">
        <v>369</v>
      </c>
      <c r="C13" s="134">
        <v>9</v>
      </c>
      <c r="D13" s="134"/>
      <c r="E13" s="134">
        <v>1</v>
      </c>
      <c r="F13" s="134">
        <v>8</v>
      </c>
      <c r="G13" s="134"/>
      <c r="H13" s="134">
        <v>1</v>
      </c>
      <c r="I13" s="134">
        <v>2</v>
      </c>
      <c r="J13" s="134">
        <v>2</v>
      </c>
      <c r="K13" s="134">
        <v>1</v>
      </c>
      <c r="L13" s="134">
        <v>3</v>
      </c>
      <c r="M13" s="134"/>
      <c r="N13" s="134"/>
    </row>
    <row r="14" spans="1:14" ht="15" customHeight="1">
      <c r="A14" s="131">
        <v>10</v>
      </c>
      <c r="B14" s="132" t="s">
        <v>374</v>
      </c>
      <c r="C14" s="134">
        <v>9</v>
      </c>
      <c r="D14" s="134"/>
      <c r="E14" s="134"/>
      <c r="F14" s="134">
        <v>9</v>
      </c>
      <c r="G14" s="134"/>
      <c r="H14" s="134"/>
      <c r="I14" s="134">
        <v>2</v>
      </c>
      <c r="J14" s="134">
        <v>3</v>
      </c>
      <c r="K14" s="134">
        <v>1</v>
      </c>
      <c r="L14" s="134">
        <v>1</v>
      </c>
      <c r="M14" s="134">
        <v>2</v>
      </c>
      <c r="N14" s="134"/>
    </row>
    <row r="15" spans="1:14" ht="15" customHeight="1">
      <c r="A15" s="131">
        <v>11</v>
      </c>
      <c r="B15" s="132" t="s">
        <v>111</v>
      </c>
      <c r="C15" s="134">
        <v>7</v>
      </c>
      <c r="D15" s="134">
        <v>0</v>
      </c>
      <c r="E15" s="134">
        <v>0</v>
      </c>
      <c r="F15" s="134">
        <v>7</v>
      </c>
      <c r="G15" s="134">
        <v>0</v>
      </c>
      <c r="H15" s="134">
        <v>1</v>
      </c>
      <c r="I15" s="134">
        <v>2</v>
      </c>
      <c r="J15" s="134">
        <v>1</v>
      </c>
      <c r="K15" s="134">
        <v>2</v>
      </c>
      <c r="L15" s="134">
        <v>1</v>
      </c>
      <c r="M15" s="134">
        <v>0</v>
      </c>
      <c r="N15" s="134">
        <v>0</v>
      </c>
    </row>
    <row r="16" spans="1:14" ht="15" customHeight="1">
      <c r="A16" s="131">
        <v>12</v>
      </c>
      <c r="B16" s="132" t="s">
        <v>26</v>
      </c>
      <c r="C16" s="134">
        <v>5</v>
      </c>
      <c r="D16" s="134"/>
      <c r="E16" s="134"/>
      <c r="F16" s="134">
        <v>5</v>
      </c>
      <c r="G16" s="134"/>
      <c r="H16" s="134"/>
      <c r="I16" s="134">
        <v>3</v>
      </c>
      <c r="J16" s="134">
        <v>1</v>
      </c>
      <c r="K16" s="134"/>
      <c r="L16" s="134">
        <v>1</v>
      </c>
      <c r="M16" s="134"/>
      <c r="N16" s="134"/>
    </row>
    <row r="17" spans="1:25" ht="15" customHeight="1">
      <c r="A17" s="131">
        <v>13</v>
      </c>
      <c r="B17" s="132" t="s">
        <v>100</v>
      </c>
      <c r="C17" s="134">
        <v>3</v>
      </c>
      <c r="D17" s="134">
        <v>0</v>
      </c>
      <c r="E17" s="134">
        <v>1</v>
      </c>
      <c r="F17" s="134">
        <v>2</v>
      </c>
      <c r="G17" s="134"/>
      <c r="H17" s="134"/>
      <c r="I17" s="134">
        <v>1</v>
      </c>
      <c r="J17" s="134">
        <v>1</v>
      </c>
      <c r="K17" s="134">
        <v>1</v>
      </c>
      <c r="L17" s="134"/>
      <c r="M17" s="134"/>
      <c r="N17" s="134"/>
    </row>
    <row r="18" spans="1:25" ht="15" customHeight="1">
      <c r="A18" s="131">
        <v>14</v>
      </c>
      <c r="B18" s="132" t="s">
        <v>363</v>
      </c>
      <c r="C18" s="134">
        <v>3</v>
      </c>
      <c r="D18" s="134"/>
      <c r="E18" s="134"/>
      <c r="F18" s="134">
        <v>3</v>
      </c>
      <c r="G18" s="134"/>
      <c r="H18" s="134"/>
      <c r="I18" s="134">
        <v>1</v>
      </c>
      <c r="J18" s="134"/>
      <c r="K18" s="134">
        <v>2</v>
      </c>
      <c r="L18" s="134"/>
      <c r="M18" s="134"/>
      <c r="N18" s="134"/>
    </row>
    <row r="19" spans="1:25" ht="15" customHeight="1">
      <c r="A19" s="131">
        <v>15</v>
      </c>
      <c r="B19" s="132" t="s">
        <v>113</v>
      </c>
      <c r="C19" s="134">
        <v>3</v>
      </c>
      <c r="D19" s="134"/>
      <c r="E19" s="134"/>
      <c r="F19" s="134">
        <v>3</v>
      </c>
      <c r="G19" s="134"/>
      <c r="H19" s="134"/>
      <c r="I19" s="134">
        <v>1</v>
      </c>
      <c r="J19" s="134"/>
      <c r="K19" s="134">
        <v>1</v>
      </c>
      <c r="L19" s="134"/>
      <c r="M19" s="134">
        <v>1</v>
      </c>
      <c r="N19" s="134"/>
    </row>
    <row r="20" spans="1:25" ht="15" customHeight="1">
      <c r="A20" s="131">
        <v>16</v>
      </c>
      <c r="B20" s="132" t="s">
        <v>362</v>
      </c>
      <c r="C20" s="134">
        <v>2</v>
      </c>
      <c r="D20" s="134"/>
      <c r="E20" s="134"/>
      <c r="F20" s="134">
        <v>2</v>
      </c>
      <c r="G20" s="134">
        <v>1</v>
      </c>
      <c r="H20" s="134"/>
      <c r="I20" s="134"/>
      <c r="J20" s="134"/>
      <c r="K20" s="134">
        <v>1</v>
      </c>
      <c r="L20" s="134"/>
      <c r="M20" s="134"/>
      <c r="N20" s="134"/>
    </row>
    <row r="21" spans="1:25" ht="15" customHeight="1">
      <c r="A21" s="131">
        <v>17</v>
      </c>
      <c r="B21" s="132" t="s">
        <v>119</v>
      </c>
      <c r="C21" s="134">
        <v>2</v>
      </c>
      <c r="D21" s="134"/>
      <c r="E21" s="134"/>
      <c r="F21" s="134">
        <v>2</v>
      </c>
      <c r="G21" s="134"/>
      <c r="H21" s="134"/>
      <c r="I21" s="134"/>
      <c r="J21" s="134"/>
      <c r="K21" s="134">
        <v>1</v>
      </c>
      <c r="L21" s="134"/>
      <c r="M21" s="134">
        <v>1</v>
      </c>
      <c r="N21" s="134"/>
    </row>
    <row r="22" spans="1:25" ht="15" customHeight="1">
      <c r="A22" s="131">
        <v>18</v>
      </c>
      <c r="B22" s="132" t="s">
        <v>360</v>
      </c>
      <c r="C22" s="134">
        <v>1</v>
      </c>
      <c r="D22" s="134"/>
      <c r="E22" s="134">
        <v>1</v>
      </c>
      <c r="F22" s="134"/>
      <c r="G22" s="134"/>
      <c r="H22" s="134"/>
      <c r="I22" s="134">
        <v>1</v>
      </c>
      <c r="J22" s="134"/>
      <c r="K22" s="134"/>
      <c r="L22" s="134"/>
      <c r="M22" s="134"/>
      <c r="N22" s="134"/>
    </row>
    <row r="23" spans="1:25" ht="15" customHeight="1">
      <c r="A23" s="131">
        <v>19</v>
      </c>
      <c r="B23" s="132" t="s">
        <v>61</v>
      </c>
      <c r="C23" s="134">
        <v>1</v>
      </c>
      <c r="D23" s="134"/>
      <c r="E23" s="134"/>
      <c r="F23" s="134">
        <v>1</v>
      </c>
      <c r="G23" s="134"/>
      <c r="H23" s="134">
        <v>1</v>
      </c>
      <c r="I23" s="134"/>
      <c r="J23" s="134"/>
      <c r="K23" s="134"/>
      <c r="L23" s="134"/>
      <c r="M23" s="134"/>
      <c r="N23" s="134"/>
    </row>
    <row r="24" spans="1:25" ht="15" customHeight="1">
      <c r="A24" s="131">
        <v>20</v>
      </c>
      <c r="B24" s="132" t="s">
        <v>375</v>
      </c>
      <c r="C24" s="134">
        <v>1</v>
      </c>
      <c r="D24" s="134"/>
      <c r="E24" s="134"/>
      <c r="F24" s="134">
        <v>1</v>
      </c>
      <c r="G24" s="134"/>
      <c r="H24" s="134"/>
      <c r="I24" s="134">
        <v>0</v>
      </c>
      <c r="J24" s="134">
        <v>0</v>
      </c>
      <c r="K24" s="134">
        <v>1</v>
      </c>
      <c r="L24" s="134">
        <v>0</v>
      </c>
      <c r="M24" s="134">
        <v>0</v>
      </c>
      <c r="N24" s="134"/>
    </row>
    <row r="25" spans="1:25" ht="15" hidden="1" customHeight="1">
      <c r="A25" s="131">
        <v>21</v>
      </c>
      <c r="B25" s="132" t="s">
        <v>123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</row>
    <row r="26" spans="1:25" ht="15" hidden="1" customHeight="1">
      <c r="A26" s="131">
        <v>22</v>
      </c>
      <c r="B26" s="132" t="s">
        <v>361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25" ht="15" hidden="1" customHeight="1">
      <c r="A27" s="131">
        <v>23</v>
      </c>
      <c r="B27" s="132" t="s">
        <v>364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</row>
    <row r="28" spans="1:25" ht="15" hidden="1" customHeight="1">
      <c r="A28" s="131">
        <v>24</v>
      </c>
      <c r="B28" s="132" t="s">
        <v>365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25" ht="15" hidden="1" customHeight="1">
      <c r="A29" s="131">
        <v>25</v>
      </c>
      <c r="B29" s="132" t="s">
        <v>47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</row>
    <row r="30" spans="1:25" ht="15" hidden="1" customHeight="1">
      <c r="A30" s="131">
        <v>26</v>
      </c>
      <c r="B30" s="132" t="s">
        <v>127</v>
      </c>
      <c r="C30" s="135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</row>
    <row r="31" spans="1:25" ht="15" hidden="1" customHeight="1">
      <c r="A31" s="131">
        <v>27</v>
      </c>
      <c r="B31" s="132" t="s">
        <v>126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25" ht="15" hidden="1" customHeight="1">
      <c r="A32" s="131">
        <v>28</v>
      </c>
      <c r="B32" s="136" t="s">
        <v>367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ht="15" hidden="1" customHeight="1">
      <c r="A33" s="131">
        <v>29</v>
      </c>
      <c r="B33" s="136" t="s">
        <v>4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ht="15" hidden="1" customHeight="1">
      <c r="A34" s="131">
        <v>30</v>
      </c>
      <c r="B34" s="136" t="s">
        <v>368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s="139" customFormat="1" ht="15" hidden="1" customHeight="1">
      <c r="A35" s="131">
        <v>31</v>
      </c>
      <c r="B35" s="132" t="s">
        <v>370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</row>
    <row r="36" spans="1:14" ht="15" hidden="1" customHeight="1">
      <c r="A36" s="131">
        <v>32</v>
      </c>
      <c r="B36" s="132" t="s">
        <v>66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 ht="15" hidden="1" customHeight="1">
      <c r="A37" s="131">
        <v>33</v>
      </c>
      <c r="B37" s="132" t="s">
        <v>117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 ht="15" hidden="1" customHeight="1">
      <c r="A38" s="131">
        <v>34</v>
      </c>
      <c r="B38" s="132" t="s">
        <v>30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 ht="15" hidden="1" customHeight="1">
      <c r="A39" s="131">
        <v>35</v>
      </c>
      <c r="B39" s="132" t="s">
        <v>372</v>
      </c>
      <c r="C39" s="147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 ht="15" hidden="1" customHeight="1">
      <c r="A40" s="131">
        <v>36</v>
      </c>
      <c r="B40" s="132" t="s">
        <v>373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</row>
    <row r="41" spans="1:14" ht="15" hidden="1" customHeight="1">
      <c r="A41" s="131">
        <v>37</v>
      </c>
      <c r="B41" s="132" t="s">
        <v>376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4" ht="15" hidden="1" customHeight="1">
      <c r="A42" s="131">
        <v>38</v>
      </c>
      <c r="B42" s="132" t="s">
        <v>122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</row>
    <row r="43" spans="1:14" ht="15" hidden="1" customHeight="1">
      <c r="A43" s="141">
        <v>39</v>
      </c>
      <c r="B43" s="142" t="s">
        <v>27</v>
      </c>
      <c r="C43" s="143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</row>
    <row r="44" spans="1:14" s="146" customFormat="1" ht="15" customHeight="1">
      <c r="A44" s="255" t="s">
        <v>377</v>
      </c>
      <c r="B44" s="256"/>
      <c r="C44" s="145">
        <f t="shared" ref="C44:N44" si="0">SUM(C5:C43)</f>
        <v>369</v>
      </c>
      <c r="D44" s="145">
        <f t="shared" si="0"/>
        <v>6</v>
      </c>
      <c r="E44" s="145">
        <f t="shared" si="0"/>
        <v>44</v>
      </c>
      <c r="F44" s="145">
        <f t="shared" si="0"/>
        <v>319</v>
      </c>
      <c r="G44" s="145">
        <f t="shared" si="0"/>
        <v>8</v>
      </c>
      <c r="H44" s="145">
        <f t="shared" si="0"/>
        <v>45</v>
      </c>
      <c r="I44" s="145">
        <f t="shared" si="0"/>
        <v>50</v>
      </c>
      <c r="J44" s="145">
        <f t="shared" si="0"/>
        <v>71</v>
      </c>
      <c r="K44" s="145">
        <f t="shared" si="0"/>
        <v>79</v>
      </c>
      <c r="L44" s="145">
        <f t="shared" si="0"/>
        <v>56</v>
      </c>
      <c r="M44" s="145">
        <f t="shared" si="0"/>
        <v>46</v>
      </c>
      <c r="N44" s="145">
        <f t="shared" si="0"/>
        <v>14</v>
      </c>
    </row>
    <row r="45" spans="1:14" ht="15.75" customHeight="1">
      <c r="A45" s="138"/>
    </row>
    <row r="46" spans="1:14" ht="15.75" customHeight="1">
      <c r="A46" s="138"/>
    </row>
    <row r="47" spans="1:14" ht="15.75" customHeight="1">
      <c r="A47" s="138"/>
    </row>
    <row r="48" spans="1:14" ht="15.75" customHeight="1">
      <c r="A48" s="138"/>
    </row>
    <row r="49" spans="1:1" ht="15.75" customHeight="1">
      <c r="A49" s="138"/>
    </row>
    <row r="50" spans="1:1" ht="15.75" customHeight="1">
      <c r="A50" s="138"/>
    </row>
    <row r="51" spans="1:1" ht="15.75" customHeight="1">
      <c r="A51" s="138"/>
    </row>
    <row r="52" spans="1:1" ht="15.75" customHeight="1">
      <c r="A52" s="138"/>
    </row>
    <row r="53" spans="1:1" ht="15.75" customHeight="1">
      <c r="A53" s="138"/>
    </row>
    <row r="54" spans="1:1" ht="15.75" customHeight="1">
      <c r="A54" s="138"/>
    </row>
    <row r="55" spans="1:1" ht="15.75" customHeight="1">
      <c r="A55" s="138"/>
    </row>
    <row r="56" spans="1:1" ht="15.75" customHeight="1">
      <c r="A56" s="138"/>
    </row>
    <row r="57" spans="1:1" ht="15.75" customHeight="1">
      <c r="A57" s="138"/>
    </row>
    <row r="58" spans="1:1" ht="15.75" customHeight="1">
      <c r="A58" s="138"/>
    </row>
    <row r="59" spans="1:1" ht="15.75" customHeight="1">
      <c r="A59" s="138"/>
    </row>
    <row r="60" spans="1:1" ht="15.75" customHeight="1">
      <c r="A60" s="138"/>
    </row>
    <row r="61" spans="1:1" ht="15.75" customHeight="1">
      <c r="A61" s="138"/>
    </row>
    <row r="62" spans="1:1" ht="15.75" customHeight="1">
      <c r="A62" s="138"/>
    </row>
    <row r="63" spans="1:1" ht="15.75" customHeight="1">
      <c r="A63" s="138"/>
    </row>
    <row r="64" spans="1:1" ht="15.75" customHeight="1">
      <c r="A64" s="138"/>
    </row>
    <row r="65" spans="1:1" ht="15.75" customHeight="1">
      <c r="A65" s="138"/>
    </row>
    <row r="66" spans="1:1" ht="15.75" customHeight="1">
      <c r="A66" s="138"/>
    </row>
    <row r="67" spans="1:1" ht="15.75" customHeight="1">
      <c r="A67" s="138"/>
    </row>
    <row r="68" spans="1:1" ht="15.75" customHeight="1">
      <c r="A68" s="138"/>
    </row>
    <row r="69" spans="1:1" ht="15.75" customHeight="1">
      <c r="A69" s="138"/>
    </row>
    <row r="70" spans="1:1" ht="15.75" customHeight="1">
      <c r="A70" s="138"/>
    </row>
    <row r="71" spans="1:1" ht="15.75" customHeight="1">
      <c r="A71" s="138"/>
    </row>
    <row r="72" spans="1:1" ht="15.75" customHeight="1">
      <c r="A72" s="138"/>
    </row>
    <row r="73" spans="1:1" ht="15.75" customHeight="1">
      <c r="A73" s="138"/>
    </row>
    <row r="74" spans="1:1" ht="15.75" customHeight="1">
      <c r="A74" s="138"/>
    </row>
    <row r="75" spans="1:1" ht="15.75" customHeight="1">
      <c r="A75" s="138"/>
    </row>
    <row r="76" spans="1:1" ht="15.75" customHeight="1">
      <c r="A76" s="138"/>
    </row>
    <row r="77" spans="1:1" ht="15.75" customHeight="1">
      <c r="A77" s="138"/>
    </row>
    <row r="78" spans="1:1" ht="15.75" customHeight="1">
      <c r="A78" s="138"/>
    </row>
    <row r="79" spans="1:1" ht="15.75" customHeight="1">
      <c r="A79" s="138"/>
    </row>
    <row r="80" spans="1:1" ht="15.75" customHeight="1">
      <c r="A80" s="138"/>
    </row>
    <row r="81" spans="1:1" ht="15.75" customHeight="1">
      <c r="A81" s="138"/>
    </row>
    <row r="82" spans="1:1" ht="15.75" customHeight="1">
      <c r="A82" s="138"/>
    </row>
    <row r="83" spans="1:1" ht="15.75" customHeight="1">
      <c r="A83" s="138"/>
    </row>
    <row r="84" spans="1:1" ht="15.75" customHeight="1">
      <c r="A84" s="138"/>
    </row>
    <row r="85" spans="1:1" ht="15.75" customHeight="1">
      <c r="A85" s="138"/>
    </row>
    <row r="86" spans="1:1" ht="15.75" customHeight="1">
      <c r="A86" s="138"/>
    </row>
    <row r="87" spans="1:1" ht="15.75" customHeight="1">
      <c r="A87" s="138"/>
    </row>
    <row r="88" spans="1:1" ht="15.75" customHeight="1">
      <c r="A88" s="138"/>
    </row>
    <row r="89" spans="1:1" ht="15.75" customHeight="1">
      <c r="A89" s="138"/>
    </row>
    <row r="90" spans="1:1" ht="15.75" customHeight="1">
      <c r="A90" s="138"/>
    </row>
    <row r="91" spans="1:1" ht="15.75" customHeight="1">
      <c r="A91" s="138"/>
    </row>
    <row r="92" spans="1:1" ht="15.75" customHeight="1">
      <c r="A92" s="138"/>
    </row>
    <row r="93" spans="1:1" ht="15.75" customHeight="1">
      <c r="A93" s="138"/>
    </row>
    <row r="94" spans="1:1" ht="15.75" customHeight="1">
      <c r="A94" s="138"/>
    </row>
    <row r="95" spans="1:1" ht="15.75" customHeight="1">
      <c r="A95" s="138"/>
    </row>
    <row r="96" spans="1:1" ht="15.75" customHeight="1">
      <c r="A96" s="138"/>
    </row>
    <row r="97" spans="1:1" ht="15.75" customHeight="1">
      <c r="A97" s="138"/>
    </row>
    <row r="98" spans="1:1" ht="15.75" customHeight="1">
      <c r="A98" s="138"/>
    </row>
    <row r="99" spans="1:1" ht="15.75" customHeight="1">
      <c r="A99" s="138"/>
    </row>
    <row r="100" spans="1:1" ht="15.75" customHeight="1">
      <c r="A100" s="138"/>
    </row>
    <row r="101" spans="1:1" ht="15.75" customHeight="1">
      <c r="A101" s="138"/>
    </row>
    <row r="102" spans="1:1" ht="15.75" customHeight="1">
      <c r="A102" s="138"/>
    </row>
    <row r="103" spans="1:1" ht="15.75" customHeight="1">
      <c r="A103" s="138"/>
    </row>
    <row r="104" spans="1:1" ht="15.75" customHeight="1">
      <c r="A104" s="138"/>
    </row>
    <row r="105" spans="1:1" ht="15.75" customHeight="1">
      <c r="A105" s="138"/>
    </row>
    <row r="106" spans="1:1" ht="15.75" customHeight="1">
      <c r="A106" s="138"/>
    </row>
    <row r="107" spans="1:1" ht="15.75" customHeight="1">
      <c r="A107" s="138"/>
    </row>
    <row r="108" spans="1:1" ht="15.75" customHeight="1">
      <c r="A108" s="138"/>
    </row>
    <row r="109" spans="1:1" ht="15.75" customHeight="1">
      <c r="A109" s="138"/>
    </row>
    <row r="110" spans="1:1" ht="15.75" customHeight="1">
      <c r="A110" s="138"/>
    </row>
    <row r="111" spans="1:1" ht="15.75" customHeight="1">
      <c r="A111" s="138"/>
    </row>
    <row r="112" spans="1:1" ht="15.75" customHeight="1">
      <c r="A112" s="138"/>
    </row>
    <row r="113" spans="1:1" ht="15.75" customHeight="1">
      <c r="A113" s="138"/>
    </row>
    <row r="114" spans="1:1" ht="15.75" customHeight="1">
      <c r="A114" s="138"/>
    </row>
    <row r="115" spans="1:1" ht="15.75" customHeight="1">
      <c r="A115" s="138"/>
    </row>
    <row r="116" spans="1:1" ht="15.75" customHeight="1">
      <c r="A116" s="138"/>
    </row>
    <row r="117" spans="1:1" ht="15.75" customHeight="1">
      <c r="A117" s="138"/>
    </row>
    <row r="118" spans="1:1" ht="15.75" customHeight="1">
      <c r="A118" s="138"/>
    </row>
    <row r="119" spans="1:1" ht="15.75" customHeight="1">
      <c r="A119" s="138"/>
    </row>
    <row r="120" spans="1:1" ht="15.75" customHeight="1">
      <c r="A120" s="138"/>
    </row>
    <row r="121" spans="1:1" ht="15.75" customHeight="1">
      <c r="A121" s="138"/>
    </row>
    <row r="122" spans="1:1" ht="15.75" customHeight="1">
      <c r="A122" s="138"/>
    </row>
    <row r="123" spans="1:1" ht="15.75" customHeight="1">
      <c r="A123" s="138"/>
    </row>
    <row r="124" spans="1:1" ht="15.75" customHeight="1">
      <c r="A124" s="138"/>
    </row>
    <row r="125" spans="1:1" ht="15.75" customHeight="1">
      <c r="A125" s="138"/>
    </row>
    <row r="126" spans="1:1" ht="15.75" customHeight="1">
      <c r="A126" s="138"/>
    </row>
    <row r="127" spans="1:1" ht="15.75" customHeight="1">
      <c r="A127" s="138"/>
    </row>
    <row r="128" spans="1:1" ht="15.75" customHeight="1">
      <c r="A128" s="138"/>
    </row>
    <row r="129" spans="1:1" ht="15.75" customHeight="1">
      <c r="A129" s="138"/>
    </row>
    <row r="130" spans="1:1" ht="15.75" customHeight="1">
      <c r="A130" s="138"/>
    </row>
    <row r="131" spans="1:1" ht="15.75" customHeight="1">
      <c r="A131" s="138"/>
    </row>
    <row r="132" spans="1:1" ht="15.75" customHeight="1">
      <c r="A132" s="138"/>
    </row>
    <row r="133" spans="1:1" ht="15.75" customHeight="1">
      <c r="A133" s="138"/>
    </row>
    <row r="134" spans="1:1" ht="15.75" customHeight="1">
      <c r="A134" s="138"/>
    </row>
    <row r="135" spans="1:1" ht="15.75" customHeight="1">
      <c r="A135" s="138"/>
    </row>
    <row r="136" spans="1:1" ht="15.75" customHeight="1">
      <c r="A136" s="138"/>
    </row>
    <row r="137" spans="1:1" ht="15.75" customHeight="1">
      <c r="A137" s="138"/>
    </row>
    <row r="138" spans="1:1" ht="15.75" customHeight="1">
      <c r="A138" s="138"/>
    </row>
    <row r="139" spans="1:1" ht="15.75" customHeight="1">
      <c r="A139" s="138"/>
    </row>
    <row r="140" spans="1:1" ht="15.75" customHeight="1">
      <c r="A140" s="138"/>
    </row>
    <row r="141" spans="1:1" ht="15.75" customHeight="1">
      <c r="A141" s="138"/>
    </row>
    <row r="142" spans="1:1" ht="15.75" customHeight="1">
      <c r="A142" s="138"/>
    </row>
    <row r="143" spans="1:1" ht="15.75" customHeight="1">
      <c r="A143" s="138"/>
    </row>
    <row r="144" spans="1:1" ht="15.75" customHeight="1">
      <c r="A144" s="138"/>
    </row>
    <row r="145" spans="1:1" ht="15.75" customHeight="1">
      <c r="A145" s="138"/>
    </row>
    <row r="146" spans="1:1" ht="15.75" customHeight="1">
      <c r="A146" s="138"/>
    </row>
    <row r="147" spans="1:1" ht="15.75" customHeight="1">
      <c r="A147" s="138"/>
    </row>
    <row r="148" spans="1:1" ht="15.75" customHeight="1">
      <c r="A148" s="138"/>
    </row>
    <row r="149" spans="1:1" ht="15.75" customHeight="1">
      <c r="A149" s="138"/>
    </row>
    <row r="150" spans="1:1" ht="15.75" customHeight="1">
      <c r="A150" s="138"/>
    </row>
    <row r="151" spans="1:1" ht="15.75" customHeight="1">
      <c r="A151" s="138"/>
    </row>
    <row r="152" spans="1:1" ht="15.75" customHeight="1">
      <c r="A152" s="138"/>
    </row>
    <row r="153" spans="1:1" ht="15.75" customHeight="1">
      <c r="A153" s="138"/>
    </row>
    <row r="154" spans="1:1" ht="15.75" customHeight="1">
      <c r="A154" s="138"/>
    </row>
    <row r="155" spans="1:1" ht="15.75" customHeight="1">
      <c r="A155" s="138"/>
    </row>
    <row r="156" spans="1:1" ht="15.75" customHeight="1">
      <c r="A156" s="138"/>
    </row>
    <row r="157" spans="1:1" ht="15.75" customHeight="1">
      <c r="A157" s="138"/>
    </row>
    <row r="158" spans="1:1" ht="15.75" customHeight="1">
      <c r="A158" s="138"/>
    </row>
    <row r="159" spans="1:1" ht="15.75" customHeight="1">
      <c r="A159" s="138"/>
    </row>
    <row r="160" spans="1:1" ht="15.75" customHeight="1">
      <c r="A160" s="138"/>
    </row>
    <row r="161" spans="1:1" ht="15.75" customHeight="1">
      <c r="A161" s="138"/>
    </row>
    <row r="162" spans="1:1" ht="15.75" customHeight="1">
      <c r="A162" s="138"/>
    </row>
    <row r="163" spans="1:1" ht="15.75" customHeight="1">
      <c r="A163" s="138"/>
    </row>
    <row r="164" spans="1:1" ht="15.75" customHeight="1">
      <c r="A164" s="138"/>
    </row>
    <row r="165" spans="1:1" ht="15.75" customHeight="1">
      <c r="A165" s="138"/>
    </row>
    <row r="166" spans="1:1" ht="15.75" customHeight="1">
      <c r="A166" s="138"/>
    </row>
    <row r="167" spans="1:1" ht="15.75" customHeight="1">
      <c r="A167" s="138"/>
    </row>
    <row r="168" spans="1:1" ht="15.75" customHeight="1">
      <c r="A168" s="138"/>
    </row>
    <row r="169" spans="1:1" ht="15.75" customHeight="1">
      <c r="A169" s="138"/>
    </row>
    <row r="170" spans="1:1" ht="15.75" customHeight="1">
      <c r="A170" s="138"/>
    </row>
    <row r="171" spans="1:1" ht="15.75" customHeight="1">
      <c r="A171" s="138"/>
    </row>
    <row r="172" spans="1:1" ht="15.75" customHeight="1">
      <c r="A172" s="138"/>
    </row>
    <row r="173" spans="1:1" ht="15.75" customHeight="1">
      <c r="A173" s="138"/>
    </row>
    <row r="174" spans="1:1" ht="15.75" customHeight="1">
      <c r="A174" s="138"/>
    </row>
    <row r="175" spans="1:1" ht="15.75" customHeight="1">
      <c r="A175" s="138"/>
    </row>
    <row r="176" spans="1:1" ht="15.75" customHeight="1">
      <c r="A176" s="138"/>
    </row>
    <row r="177" spans="1:1" ht="15.75" customHeight="1">
      <c r="A177" s="138"/>
    </row>
    <row r="178" spans="1:1" ht="15.75" customHeight="1">
      <c r="A178" s="138"/>
    </row>
    <row r="179" spans="1:1" ht="15.75" customHeight="1">
      <c r="A179" s="138"/>
    </row>
    <row r="180" spans="1:1" ht="15.75" customHeight="1">
      <c r="A180" s="138"/>
    </row>
    <row r="181" spans="1:1" ht="15.75" customHeight="1">
      <c r="A181" s="138"/>
    </row>
    <row r="182" spans="1:1" ht="15.75" customHeight="1">
      <c r="A182" s="138"/>
    </row>
    <row r="183" spans="1:1" ht="15.75" customHeight="1">
      <c r="A183" s="138"/>
    </row>
    <row r="184" spans="1:1" ht="15.75" customHeight="1">
      <c r="A184" s="138"/>
    </row>
    <row r="185" spans="1:1" ht="15.75" customHeight="1">
      <c r="A185" s="138"/>
    </row>
    <row r="186" spans="1:1" ht="15.75" customHeight="1">
      <c r="A186" s="138"/>
    </row>
    <row r="187" spans="1:1" ht="15.75" customHeight="1">
      <c r="A187" s="138"/>
    </row>
    <row r="188" spans="1:1" ht="15.75" customHeight="1">
      <c r="A188" s="138"/>
    </row>
    <row r="189" spans="1:1" ht="15.75" customHeight="1">
      <c r="A189" s="138"/>
    </row>
    <row r="190" spans="1:1" ht="15.75" customHeight="1">
      <c r="A190" s="138"/>
    </row>
    <row r="191" spans="1:1" ht="15.75" customHeight="1">
      <c r="A191" s="138"/>
    </row>
    <row r="192" spans="1:1" ht="15.75" customHeight="1">
      <c r="A192" s="138"/>
    </row>
    <row r="193" spans="1:1" ht="15.75" customHeight="1">
      <c r="A193" s="138"/>
    </row>
    <row r="194" spans="1:1" ht="15.75" customHeight="1">
      <c r="A194" s="138"/>
    </row>
    <row r="195" spans="1:1" ht="15.75" customHeight="1">
      <c r="A195" s="138"/>
    </row>
    <row r="196" spans="1:1" ht="15.75" customHeight="1">
      <c r="A196" s="138"/>
    </row>
    <row r="197" spans="1:1" ht="15.75" customHeight="1">
      <c r="A197" s="138"/>
    </row>
    <row r="198" spans="1:1" ht="15.75" customHeight="1">
      <c r="A198" s="138"/>
    </row>
    <row r="199" spans="1:1" ht="15.75" customHeight="1">
      <c r="A199" s="138"/>
    </row>
    <row r="200" spans="1:1" ht="15.75" customHeight="1">
      <c r="A200" s="138"/>
    </row>
    <row r="201" spans="1:1" ht="15.75" customHeight="1">
      <c r="A201" s="138"/>
    </row>
    <row r="202" spans="1:1" ht="15.75" customHeight="1">
      <c r="A202" s="138"/>
    </row>
    <row r="203" spans="1:1" ht="15.75" customHeight="1">
      <c r="A203" s="138"/>
    </row>
    <row r="204" spans="1:1" ht="15.75" customHeight="1">
      <c r="A204" s="138"/>
    </row>
    <row r="205" spans="1:1" ht="15.75" customHeight="1">
      <c r="A205" s="138"/>
    </row>
    <row r="206" spans="1:1" ht="15.75" customHeight="1">
      <c r="A206" s="138"/>
    </row>
    <row r="207" spans="1:1" ht="15.75" customHeight="1">
      <c r="A207" s="138"/>
    </row>
    <row r="208" spans="1:1" ht="15.75" customHeight="1">
      <c r="A208" s="138"/>
    </row>
    <row r="209" spans="1:1" ht="15.75" customHeight="1">
      <c r="A209" s="138"/>
    </row>
    <row r="210" spans="1:1" ht="15.75" customHeight="1">
      <c r="A210" s="138"/>
    </row>
    <row r="211" spans="1:1" ht="15.75" customHeight="1">
      <c r="A211" s="138"/>
    </row>
    <row r="212" spans="1:1" ht="15.75" customHeight="1">
      <c r="A212" s="138"/>
    </row>
    <row r="213" spans="1:1" ht="15.75" customHeight="1">
      <c r="A213" s="138"/>
    </row>
    <row r="214" spans="1:1" ht="15.75" customHeight="1">
      <c r="A214" s="138"/>
    </row>
    <row r="215" spans="1:1" ht="15.75" customHeight="1">
      <c r="A215" s="138"/>
    </row>
    <row r="216" spans="1:1" ht="15.75" customHeight="1">
      <c r="A216" s="138"/>
    </row>
    <row r="217" spans="1:1" ht="15.75" customHeight="1">
      <c r="A217" s="138"/>
    </row>
    <row r="218" spans="1:1" ht="15.75" customHeight="1">
      <c r="A218" s="138"/>
    </row>
    <row r="219" spans="1:1" ht="15.75" customHeight="1">
      <c r="A219" s="138"/>
    </row>
    <row r="220" spans="1:1" ht="15.75" customHeight="1">
      <c r="A220" s="138"/>
    </row>
    <row r="221" spans="1:1" ht="15.75" customHeight="1">
      <c r="A221" s="138"/>
    </row>
    <row r="222" spans="1:1" ht="15.75" customHeight="1">
      <c r="A222" s="138"/>
    </row>
    <row r="223" spans="1:1" ht="15.75" customHeight="1">
      <c r="A223" s="138"/>
    </row>
    <row r="224" spans="1:1" ht="15.75" customHeight="1">
      <c r="A224" s="138"/>
    </row>
    <row r="225" spans="1:1" ht="15.75" customHeight="1">
      <c r="A225" s="138"/>
    </row>
    <row r="226" spans="1:1" ht="15.75" customHeight="1">
      <c r="A226" s="138"/>
    </row>
    <row r="227" spans="1:1" ht="15.75" customHeight="1">
      <c r="A227" s="138"/>
    </row>
    <row r="228" spans="1:1" ht="15.75" customHeight="1">
      <c r="A228" s="138"/>
    </row>
    <row r="229" spans="1:1" ht="15.75" customHeight="1">
      <c r="A229" s="138"/>
    </row>
    <row r="230" spans="1:1" ht="15.75" customHeight="1">
      <c r="A230" s="138"/>
    </row>
    <row r="231" spans="1:1" ht="15.75" customHeight="1">
      <c r="A231" s="138"/>
    </row>
    <row r="232" spans="1:1" ht="15.75" customHeight="1">
      <c r="A232" s="138"/>
    </row>
    <row r="233" spans="1:1" ht="15.75" customHeight="1">
      <c r="A233" s="138"/>
    </row>
    <row r="234" spans="1:1" ht="15.75" customHeight="1">
      <c r="A234" s="138"/>
    </row>
    <row r="235" spans="1:1" ht="15.75" customHeight="1">
      <c r="A235" s="138"/>
    </row>
    <row r="236" spans="1:1" ht="15.75" customHeight="1">
      <c r="A236" s="138"/>
    </row>
    <row r="237" spans="1:1" ht="15.75" customHeight="1">
      <c r="A237" s="138"/>
    </row>
    <row r="238" spans="1:1" ht="15.75" customHeight="1">
      <c r="A238" s="138"/>
    </row>
    <row r="239" spans="1:1" ht="15.75" customHeight="1">
      <c r="A239" s="138"/>
    </row>
    <row r="240" spans="1:1" ht="15.75" customHeight="1">
      <c r="A240" s="138"/>
    </row>
    <row r="241" spans="1:1" ht="15.75" customHeight="1">
      <c r="A241" s="138"/>
    </row>
    <row r="242" spans="1:1" ht="15.75" customHeight="1">
      <c r="A242" s="138"/>
    </row>
    <row r="243" spans="1:1" ht="15.75" customHeight="1">
      <c r="A243" s="138"/>
    </row>
    <row r="244" spans="1:1" ht="15.75" customHeight="1"/>
    <row r="245" spans="1:1" ht="15.75" customHeight="1"/>
    <row r="246" spans="1:1" ht="15.75" customHeight="1"/>
    <row r="247" spans="1:1" ht="15.75" customHeight="1"/>
    <row r="248" spans="1:1" ht="15.75" customHeight="1"/>
    <row r="249" spans="1:1" ht="15.75" customHeight="1"/>
    <row r="250" spans="1:1" ht="15.75" customHeight="1"/>
    <row r="251" spans="1:1" ht="15.75" customHeight="1"/>
    <row r="252" spans="1:1" ht="15.75" customHeight="1"/>
    <row r="253" spans="1:1" ht="15.75" customHeight="1"/>
    <row r="254" spans="1:1" ht="15.75" customHeight="1"/>
    <row r="255" spans="1:1" ht="15.75" customHeight="1"/>
    <row r="256" spans="1: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sortState xmlns:xlrd2="http://schemas.microsoft.com/office/spreadsheetml/2017/richdata2" ref="B5:N43">
    <sortCondition descending="1" ref="C5:C43"/>
  </sortState>
  <mergeCells count="10">
    <mergeCell ref="A44:B44"/>
    <mergeCell ref="A1:N1"/>
    <mergeCell ref="A2:N2"/>
    <mergeCell ref="A3:A4"/>
    <mergeCell ref="B3:B4"/>
    <mergeCell ref="C3:C4"/>
    <mergeCell ref="D3:D4"/>
    <mergeCell ref="E3:E4"/>
    <mergeCell ref="F3:F4"/>
    <mergeCell ref="G3:N3"/>
  </mergeCells>
  <pageMargins left="0.78125" right="0.531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BA16-BFDB-4734-A9DA-93A6567B5159}">
  <dimension ref="A1:L52"/>
  <sheetViews>
    <sheetView view="pageLayout" topLeftCell="C23" zoomScaleNormal="100" workbookViewId="0">
      <selection activeCell="N38" sqref="N38"/>
    </sheetView>
  </sheetViews>
  <sheetFormatPr defaultRowHeight="15.75"/>
  <cols>
    <col min="1" max="2" width="0" style="48" hidden="1" customWidth="1"/>
    <col min="3" max="3" width="5" style="48" customWidth="1"/>
    <col min="4" max="4" width="27.5703125" style="48" customWidth="1"/>
    <col min="5" max="6" width="9.85546875" style="61" customWidth="1"/>
    <col min="7" max="8" width="12" style="48" customWidth="1"/>
    <col min="9" max="9" width="17.85546875" style="48" customWidth="1"/>
    <col min="10" max="12" width="9.140625" style="48" hidden="1" customWidth="1"/>
    <col min="13" max="16384" width="9.140625" style="48"/>
  </cols>
  <sheetData>
    <row r="1" spans="1:12">
      <c r="A1" s="47" t="s">
        <v>211</v>
      </c>
      <c r="C1" s="268" t="s">
        <v>241</v>
      </c>
      <c r="D1" s="268"/>
      <c r="E1" s="268"/>
      <c r="F1" s="268"/>
      <c r="G1" s="268"/>
      <c r="H1" s="268"/>
      <c r="I1" s="268"/>
    </row>
    <row r="2" spans="1:12">
      <c r="C2" s="269" t="s">
        <v>237</v>
      </c>
      <c r="D2" s="269"/>
      <c r="E2" s="269"/>
      <c r="F2" s="269"/>
      <c r="G2" s="269"/>
      <c r="H2" s="269"/>
      <c r="I2" s="269"/>
    </row>
    <row r="3" spans="1:12" ht="31.5">
      <c r="A3" s="49" t="s">
        <v>212</v>
      </c>
      <c r="B3" s="50" t="s">
        <v>213</v>
      </c>
      <c r="C3" s="51" t="s">
        <v>0</v>
      </c>
      <c r="D3" s="49" t="s">
        <v>214</v>
      </c>
      <c r="E3" s="51" t="s">
        <v>215</v>
      </c>
      <c r="F3" s="52" t="s">
        <v>2</v>
      </c>
      <c r="G3" s="51" t="s">
        <v>216</v>
      </c>
      <c r="H3" s="51" t="s">
        <v>242</v>
      </c>
      <c r="I3" s="51" t="s">
        <v>357</v>
      </c>
    </row>
    <row r="4" spans="1:12">
      <c r="A4" s="53">
        <v>1</v>
      </c>
      <c r="B4" s="53">
        <v>9</v>
      </c>
      <c r="C4" s="54">
        <v>1</v>
      </c>
      <c r="D4" s="55" t="s">
        <v>103</v>
      </c>
      <c r="E4" s="54">
        <v>619</v>
      </c>
      <c r="F4" s="54">
        <v>7.68</v>
      </c>
      <c r="G4" s="54">
        <f t="shared" ref="G4:G46" si="0">E4*F4</f>
        <v>4753.92</v>
      </c>
      <c r="H4" s="56">
        <f t="shared" ref="H4:H46" si="1">E4*(F4-5.158)</f>
        <v>1561.1179999999997</v>
      </c>
      <c r="I4" s="54" t="s">
        <v>379</v>
      </c>
      <c r="J4" s="48">
        <f>C4</f>
        <v>1</v>
      </c>
      <c r="K4" s="48" t="str">
        <f>D4</f>
        <v>THPT Hàn Thuyên</v>
      </c>
      <c r="L4" s="48">
        <f>H4</f>
        <v>1561.1179999999997</v>
      </c>
    </row>
    <row r="5" spans="1:12">
      <c r="A5" s="53">
        <v>2</v>
      </c>
      <c r="B5" s="53">
        <v>10</v>
      </c>
      <c r="C5" s="54">
        <v>2</v>
      </c>
      <c r="D5" s="55" t="s">
        <v>99</v>
      </c>
      <c r="E5" s="54">
        <v>347</v>
      </c>
      <c r="F5" s="54">
        <v>8.26</v>
      </c>
      <c r="G5" s="54">
        <f t="shared" si="0"/>
        <v>2866.22</v>
      </c>
      <c r="H5" s="56">
        <f t="shared" si="1"/>
        <v>1076.3939999999998</v>
      </c>
      <c r="I5" s="54" t="s">
        <v>379</v>
      </c>
      <c r="J5" s="48">
        <f t="shared" ref="J5:K52" si="2">C5</f>
        <v>2</v>
      </c>
      <c r="K5" s="48" t="str">
        <f t="shared" si="2"/>
        <v>THPT Chuyên Bắc Ninh</v>
      </c>
      <c r="L5" s="48">
        <f t="shared" ref="L5:L52" si="3">H5</f>
        <v>1076.3939999999998</v>
      </c>
    </row>
    <row r="6" spans="1:12">
      <c r="A6" s="53">
        <v>4</v>
      </c>
      <c r="B6" s="53">
        <v>12</v>
      </c>
      <c r="C6" s="54">
        <v>3</v>
      </c>
      <c r="D6" s="55" t="s">
        <v>35</v>
      </c>
      <c r="E6" s="54">
        <v>642</v>
      </c>
      <c r="F6" s="54">
        <v>6.66</v>
      </c>
      <c r="G6" s="54">
        <f t="shared" si="0"/>
        <v>4275.72</v>
      </c>
      <c r="H6" s="56">
        <f t="shared" si="1"/>
        <v>964.28399999999988</v>
      </c>
      <c r="I6" s="54" t="s">
        <v>379</v>
      </c>
      <c r="J6" s="48">
        <f t="shared" si="2"/>
        <v>3</v>
      </c>
      <c r="K6" s="48" t="str">
        <f t="shared" si="2"/>
        <v>THPT Lý Thái Tổ</v>
      </c>
      <c r="L6" s="48">
        <f t="shared" si="3"/>
        <v>964.28399999999988</v>
      </c>
    </row>
    <row r="7" spans="1:12">
      <c r="A7" s="53">
        <v>5</v>
      </c>
      <c r="B7" s="53">
        <v>13</v>
      </c>
      <c r="C7" s="54">
        <v>4</v>
      </c>
      <c r="D7" s="55" t="s">
        <v>101</v>
      </c>
      <c r="E7" s="54">
        <v>582</v>
      </c>
      <c r="F7" s="54">
        <v>6.74</v>
      </c>
      <c r="G7" s="54">
        <f t="shared" si="0"/>
        <v>3922.6800000000003</v>
      </c>
      <c r="H7" s="56">
        <f t="shared" si="1"/>
        <v>920.72399999999993</v>
      </c>
      <c r="I7" s="54" t="s">
        <v>379</v>
      </c>
      <c r="J7" s="48">
        <f t="shared" si="2"/>
        <v>4</v>
      </c>
      <c r="K7" s="48" t="str">
        <f t="shared" si="2"/>
        <v>THPT Thuận Thành số 1</v>
      </c>
      <c r="L7" s="48">
        <f t="shared" si="3"/>
        <v>920.72399999999993</v>
      </c>
    </row>
    <row r="8" spans="1:12">
      <c r="A8" s="53">
        <v>6</v>
      </c>
      <c r="B8" s="53">
        <v>14</v>
      </c>
      <c r="C8" s="54">
        <v>5</v>
      </c>
      <c r="D8" s="55" t="s">
        <v>104</v>
      </c>
      <c r="E8" s="54">
        <v>603</v>
      </c>
      <c r="F8" s="54">
        <v>6.46</v>
      </c>
      <c r="G8" s="54">
        <f t="shared" si="0"/>
        <v>3895.38</v>
      </c>
      <c r="H8" s="56">
        <f t="shared" si="1"/>
        <v>785.10599999999977</v>
      </c>
      <c r="I8" s="54" t="s">
        <v>379</v>
      </c>
      <c r="J8" s="48">
        <f t="shared" si="2"/>
        <v>5</v>
      </c>
      <c r="K8" s="48" t="str">
        <f t="shared" si="2"/>
        <v>THPT Quế Võ số 1</v>
      </c>
      <c r="L8" s="48">
        <f t="shared" si="3"/>
        <v>785.10599999999977</v>
      </c>
    </row>
    <row r="9" spans="1:12">
      <c r="A9" s="53">
        <v>10</v>
      </c>
      <c r="B9" s="53">
        <v>18</v>
      </c>
      <c r="C9" s="54">
        <v>6</v>
      </c>
      <c r="D9" s="55" t="s">
        <v>108</v>
      </c>
      <c r="E9" s="54">
        <v>686</v>
      </c>
      <c r="F9" s="54">
        <v>5.94</v>
      </c>
      <c r="G9" s="54">
        <f t="shared" si="0"/>
        <v>4074.84</v>
      </c>
      <c r="H9" s="56">
        <f t="shared" si="1"/>
        <v>536.452</v>
      </c>
      <c r="I9" s="54" t="s">
        <v>379</v>
      </c>
      <c r="J9" s="48">
        <f t="shared" si="2"/>
        <v>6</v>
      </c>
      <c r="K9" s="48" t="str">
        <f t="shared" si="2"/>
        <v>THPT Yên Phong số 1</v>
      </c>
      <c r="L9" s="48">
        <f t="shared" si="3"/>
        <v>536.452</v>
      </c>
    </row>
    <row r="10" spans="1:12">
      <c r="A10" s="53">
        <v>11</v>
      </c>
      <c r="B10" s="53">
        <v>19</v>
      </c>
      <c r="C10" s="54">
        <v>7</v>
      </c>
      <c r="D10" s="55" t="s">
        <v>100</v>
      </c>
      <c r="E10" s="54">
        <v>526</v>
      </c>
      <c r="F10" s="54">
        <v>5.75</v>
      </c>
      <c r="G10" s="54">
        <f t="shared" si="0"/>
        <v>3024.5</v>
      </c>
      <c r="H10" s="56">
        <f t="shared" si="1"/>
        <v>311.39199999999983</v>
      </c>
      <c r="I10" s="54" t="s">
        <v>379</v>
      </c>
      <c r="J10" s="48">
        <f t="shared" si="2"/>
        <v>7</v>
      </c>
      <c r="K10" s="48" t="str">
        <f t="shared" si="2"/>
        <v>THPT Lê Văn Thịnh</v>
      </c>
      <c r="L10" s="48">
        <f t="shared" si="3"/>
        <v>311.39199999999983</v>
      </c>
    </row>
    <row r="11" spans="1:12">
      <c r="A11" s="53">
        <v>12</v>
      </c>
      <c r="B11" s="53">
        <v>20</v>
      </c>
      <c r="C11" s="54">
        <v>8</v>
      </c>
      <c r="D11" s="55" t="s">
        <v>105</v>
      </c>
      <c r="E11" s="54">
        <v>590</v>
      </c>
      <c r="F11" s="54">
        <v>5.63</v>
      </c>
      <c r="G11" s="54">
        <f t="shared" si="0"/>
        <v>3321.7</v>
      </c>
      <c r="H11" s="56">
        <f t="shared" si="1"/>
        <v>278.47999999999973</v>
      </c>
      <c r="I11" s="54" t="s">
        <v>379</v>
      </c>
      <c r="J11" s="48">
        <f t="shared" si="2"/>
        <v>8</v>
      </c>
      <c r="K11" s="48" t="str">
        <f t="shared" si="2"/>
        <v>THPT Lương Tài</v>
      </c>
      <c r="L11" s="48">
        <f t="shared" si="3"/>
        <v>278.47999999999973</v>
      </c>
    </row>
    <row r="12" spans="1:12">
      <c r="A12" s="53">
        <v>13</v>
      </c>
      <c r="B12" s="53">
        <v>21</v>
      </c>
      <c r="C12" s="54">
        <v>9</v>
      </c>
      <c r="D12" s="55" t="s">
        <v>106</v>
      </c>
      <c r="E12" s="54">
        <v>325</v>
      </c>
      <c r="F12" s="54">
        <v>5.96</v>
      </c>
      <c r="G12" s="54">
        <f t="shared" si="0"/>
        <v>1937</v>
      </c>
      <c r="H12" s="56">
        <f t="shared" si="1"/>
        <v>260.64999999999986</v>
      </c>
      <c r="I12" s="54" t="s">
        <v>379</v>
      </c>
      <c r="J12" s="48">
        <f t="shared" si="2"/>
        <v>9</v>
      </c>
      <c r="K12" s="48" t="str">
        <f t="shared" si="2"/>
        <v>THPT Hoàng Quốc Việt</v>
      </c>
      <c r="L12" s="48">
        <f t="shared" si="3"/>
        <v>260.64999999999986</v>
      </c>
    </row>
    <row r="13" spans="1:12">
      <c r="A13" s="53">
        <v>14</v>
      </c>
      <c r="B13" s="53">
        <v>22</v>
      </c>
      <c r="C13" s="54">
        <v>10</v>
      </c>
      <c r="D13" s="55" t="s">
        <v>102</v>
      </c>
      <c r="E13" s="54">
        <v>468</v>
      </c>
      <c r="F13" s="54">
        <v>5.68</v>
      </c>
      <c r="G13" s="54">
        <f t="shared" si="0"/>
        <v>2658.24</v>
      </c>
      <c r="H13" s="56">
        <f t="shared" si="1"/>
        <v>244.29599999999971</v>
      </c>
      <c r="I13" s="54" t="s">
        <v>379</v>
      </c>
      <c r="J13" s="48">
        <f t="shared" si="2"/>
        <v>10</v>
      </c>
      <c r="K13" s="48" t="str">
        <f t="shared" si="2"/>
        <v>THPT Gia Bình số 1</v>
      </c>
      <c r="L13" s="48">
        <f t="shared" si="3"/>
        <v>244.29599999999971</v>
      </c>
    </row>
    <row r="14" spans="1:12">
      <c r="A14" s="53">
        <v>15</v>
      </c>
      <c r="B14" s="53">
        <v>23</v>
      </c>
      <c r="C14" s="54">
        <v>11</v>
      </c>
      <c r="D14" s="55" t="s">
        <v>111</v>
      </c>
      <c r="E14" s="54">
        <v>497</v>
      </c>
      <c r="F14" s="54">
        <v>5.63</v>
      </c>
      <c r="G14" s="54">
        <f t="shared" si="0"/>
        <v>2798.11</v>
      </c>
      <c r="H14" s="56">
        <f t="shared" si="1"/>
        <v>234.58399999999978</v>
      </c>
      <c r="I14" s="54" t="s">
        <v>379</v>
      </c>
      <c r="J14" s="48">
        <f t="shared" si="2"/>
        <v>11</v>
      </c>
      <c r="K14" s="48" t="str">
        <f t="shared" si="2"/>
        <v>THPT Nguyễn Văn Cừ</v>
      </c>
      <c r="L14" s="48">
        <f t="shared" si="3"/>
        <v>234.58399999999978</v>
      </c>
    </row>
    <row r="15" spans="1:12">
      <c r="A15" s="53">
        <v>16</v>
      </c>
      <c r="B15" s="53">
        <v>24</v>
      </c>
      <c r="C15" s="54">
        <v>12</v>
      </c>
      <c r="D15" s="55" t="s">
        <v>114</v>
      </c>
      <c r="E15" s="54">
        <v>491</v>
      </c>
      <c r="F15" s="54">
        <v>5.58</v>
      </c>
      <c r="G15" s="54">
        <f t="shared" si="0"/>
        <v>2739.78</v>
      </c>
      <c r="H15" s="56">
        <f t="shared" si="1"/>
        <v>207.20199999999986</v>
      </c>
      <c r="I15" s="54" t="s">
        <v>379</v>
      </c>
      <c r="J15" s="48">
        <f t="shared" si="2"/>
        <v>12</v>
      </c>
      <c r="K15" s="48" t="str">
        <f t="shared" si="2"/>
        <v>THPT Lý Nhân Tông</v>
      </c>
      <c r="L15" s="48">
        <f t="shared" si="3"/>
        <v>207.20199999999986</v>
      </c>
    </row>
    <row r="16" spans="1:12">
      <c r="A16" s="53">
        <v>17</v>
      </c>
      <c r="B16" s="53">
        <v>25</v>
      </c>
      <c r="C16" s="54">
        <v>13</v>
      </c>
      <c r="D16" s="55" t="s">
        <v>113</v>
      </c>
      <c r="E16" s="54">
        <v>454</v>
      </c>
      <c r="F16" s="54">
        <v>5.61</v>
      </c>
      <c r="G16" s="54">
        <f t="shared" si="0"/>
        <v>2546.94</v>
      </c>
      <c r="H16" s="56">
        <f t="shared" si="1"/>
        <v>205.20799999999997</v>
      </c>
      <c r="I16" s="54" t="s">
        <v>379</v>
      </c>
      <c r="J16" s="48">
        <f t="shared" si="2"/>
        <v>13</v>
      </c>
      <c r="K16" s="48" t="str">
        <f t="shared" si="2"/>
        <v>THPT Nguyễn Đăng Đạo</v>
      </c>
      <c r="L16" s="48">
        <f t="shared" si="3"/>
        <v>205.20799999999997</v>
      </c>
    </row>
    <row r="17" spans="1:12">
      <c r="A17" s="53">
        <v>18</v>
      </c>
      <c r="B17" s="53">
        <v>26</v>
      </c>
      <c r="C17" s="54">
        <v>14</v>
      </c>
      <c r="D17" s="55" t="s">
        <v>109</v>
      </c>
      <c r="E17" s="54">
        <v>627</v>
      </c>
      <c r="F17" s="54">
        <v>5.38</v>
      </c>
      <c r="G17" s="54">
        <f t="shared" si="0"/>
        <v>3373.2599999999998</v>
      </c>
      <c r="H17" s="56">
        <f t="shared" si="1"/>
        <v>139.1939999999997</v>
      </c>
      <c r="I17" s="54" t="s">
        <v>379</v>
      </c>
      <c r="J17" s="48">
        <f t="shared" si="2"/>
        <v>14</v>
      </c>
      <c r="K17" s="48" t="str">
        <f t="shared" si="2"/>
        <v>THPT Tiên Du số 1</v>
      </c>
      <c r="L17" s="48">
        <f t="shared" si="3"/>
        <v>139.1939999999997</v>
      </c>
    </row>
    <row r="18" spans="1:12">
      <c r="A18" s="53">
        <v>19</v>
      </c>
      <c r="B18" s="53">
        <v>27</v>
      </c>
      <c r="C18" s="54">
        <v>15</v>
      </c>
      <c r="D18" s="55" t="s">
        <v>26</v>
      </c>
      <c r="E18" s="54">
        <v>494</v>
      </c>
      <c r="F18" s="54">
        <v>5.41</v>
      </c>
      <c r="G18" s="54">
        <f t="shared" si="0"/>
        <v>2672.54</v>
      </c>
      <c r="H18" s="56">
        <f t="shared" si="1"/>
        <v>124.48799999999989</v>
      </c>
      <c r="I18" s="54" t="s">
        <v>379</v>
      </c>
      <c r="J18" s="48">
        <f t="shared" si="2"/>
        <v>15</v>
      </c>
      <c r="K18" s="48" t="str">
        <f t="shared" si="2"/>
        <v>THPT Ngô Gia Tự</v>
      </c>
      <c r="L18" s="48">
        <f t="shared" si="3"/>
        <v>124.48799999999989</v>
      </c>
    </row>
    <row r="19" spans="1:12">
      <c r="A19" s="53">
        <v>20</v>
      </c>
      <c r="B19" s="53">
        <v>28</v>
      </c>
      <c r="C19" s="54">
        <v>16</v>
      </c>
      <c r="D19" s="55" t="s">
        <v>121</v>
      </c>
      <c r="E19" s="54">
        <v>5</v>
      </c>
      <c r="F19" s="54">
        <v>5.76</v>
      </c>
      <c r="G19" s="54">
        <f t="shared" si="0"/>
        <v>28.799999999999997</v>
      </c>
      <c r="H19" s="56">
        <f t="shared" si="1"/>
        <v>3.0099999999999971</v>
      </c>
      <c r="I19" s="54" t="s">
        <v>379</v>
      </c>
      <c r="J19" s="48">
        <f t="shared" si="2"/>
        <v>16</v>
      </c>
      <c r="K19" s="48" t="str">
        <f t="shared" si="2"/>
        <v>TT GDNN-GDTX Yên Phong</v>
      </c>
      <c r="L19" s="48">
        <f t="shared" si="3"/>
        <v>3.0099999999999971</v>
      </c>
    </row>
    <row r="20" spans="1:12">
      <c r="A20" s="53">
        <v>21</v>
      </c>
      <c r="B20" s="53">
        <v>30</v>
      </c>
      <c r="C20" s="54">
        <v>17</v>
      </c>
      <c r="D20" s="55" t="s">
        <v>219</v>
      </c>
      <c r="E20" s="54">
        <v>1</v>
      </c>
      <c r="F20" s="54">
        <v>7.4</v>
      </c>
      <c r="G20" s="54">
        <f t="shared" si="0"/>
        <v>7.4</v>
      </c>
      <c r="H20" s="56">
        <f t="shared" si="1"/>
        <v>2.242</v>
      </c>
      <c r="I20" s="54" t="s">
        <v>379</v>
      </c>
      <c r="J20" s="48">
        <f t="shared" si="2"/>
        <v>17</v>
      </c>
      <c r="K20" s="48" t="str">
        <f t="shared" si="2"/>
        <v>CĐ Thủy sản</v>
      </c>
      <c r="L20" s="48">
        <f t="shared" si="3"/>
        <v>2.242</v>
      </c>
    </row>
    <row r="21" spans="1:12">
      <c r="A21" s="53">
        <v>22</v>
      </c>
      <c r="B21" s="53">
        <v>31</v>
      </c>
      <c r="C21" s="54">
        <v>18</v>
      </c>
      <c r="D21" s="55" t="s">
        <v>129</v>
      </c>
      <c r="E21" s="54">
        <v>1</v>
      </c>
      <c r="F21" s="54">
        <v>6</v>
      </c>
      <c r="G21" s="54">
        <f t="shared" si="0"/>
        <v>6</v>
      </c>
      <c r="H21" s="56">
        <f t="shared" si="1"/>
        <v>0.84199999999999964</v>
      </c>
      <c r="I21" s="54" t="s">
        <v>379</v>
      </c>
      <c r="J21" s="48">
        <f t="shared" si="2"/>
        <v>18</v>
      </c>
      <c r="K21" s="48" t="str">
        <f t="shared" si="2"/>
        <v>TT GDTX Bắc Ninh</v>
      </c>
      <c r="L21" s="48">
        <f t="shared" si="3"/>
        <v>0.84199999999999964</v>
      </c>
    </row>
    <row r="22" spans="1:12">
      <c r="A22" s="53">
        <v>23</v>
      </c>
      <c r="B22" s="53">
        <v>32</v>
      </c>
      <c r="C22" s="54">
        <v>19</v>
      </c>
      <c r="D22" s="55" t="s">
        <v>130</v>
      </c>
      <c r="E22" s="54">
        <v>1</v>
      </c>
      <c r="F22" s="54">
        <v>6</v>
      </c>
      <c r="G22" s="54">
        <f t="shared" si="0"/>
        <v>6</v>
      </c>
      <c r="H22" s="56">
        <f t="shared" si="1"/>
        <v>0.84199999999999964</v>
      </c>
      <c r="I22" s="54" t="s">
        <v>379</v>
      </c>
      <c r="J22" s="48">
        <f t="shared" si="2"/>
        <v>19</v>
      </c>
      <c r="K22" s="48" t="str">
        <f t="shared" si="2"/>
        <v>TT GDTX Thuận Thành</v>
      </c>
      <c r="L22" s="48">
        <f t="shared" si="3"/>
        <v>0.84199999999999964</v>
      </c>
    </row>
    <row r="23" spans="1:12">
      <c r="A23" s="53">
        <v>24</v>
      </c>
      <c r="B23" s="53">
        <v>33</v>
      </c>
      <c r="C23" s="54">
        <v>20</v>
      </c>
      <c r="D23" s="55" t="s">
        <v>128</v>
      </c>
      <c r="E23" s="54">
        <v>1</v>
      </c>
      <c r="F23" s="54">
        <v>5.6</v>
      </c>
      <c r="G23" s="54">
        <f t="shared" si="0"/>
        <v>5.6</v>
      </c>
      <c r="H23" s="56">
        <f t="shared" si="1"/>
        <v>0.44199999999999928</v>
      </c>
      <c r="I23" s="54" t="s">
        <v>379</v>
      </c>
      <c r="J23" s="48">
        <f t="shared" si="2"/>
        <v>20</v>
      </c>
      <c r="K23" s="48" t="str">
        <f t="shared" si="2"/>
        <v>TT GDNN-GDTX Tiên Du</v>
      </c>
      <c r="L23" s="48">
        <f t="shared" si="3"/>
        <v>0.44199999999999928</v>
      </c>
    </row>
    <row r="24" spans="1:12">
      <c r="A24" s="53">
        <v>25</v>
      </c>
      <c r="B24" s="53">
        <v>35</v>
      </c>
      <c r="C24" s="54">
        <v>21</v>
      </c>
      <c r="D24" s="55" t="s">
        <v>120</v>
      </c>
      <c r="E24" s="54">
        <v>23</v>
      </c>
      <c r="F24" s="54">
        <v>5.16</v>
      </c>
      <c r="G24" s="54">
        <f t="shared" si="0"/>
        <v>118.68</v>
      </c>
      <c r="H24" s="56">
        <f t="shared" si="1"/>
        <v>4.5999999999994934E-2</v>
      </c>
      <c r="I24" s="54" t="s">
        <v>379</v>
      </c>
      <c r="J24" s="48">
        <f t="shared" si="2"/>
        <v>21</v>
      </c>
      <c r="K24" s="48" t="str">
        <f t="shared" si="2"/>
        <v>PTLC Lý Công Uẩn</v>
      </c>
      <c r="L24" s="48">
        <f t="shared" si="3"/>
        <v>4.5999999999994934E-2</v>
      </c>
    </row>
    <row r="25" spans="1:12">
      <c r="A25" s="53">
        <v>26</v>
      </c>
      <c r="B25" s="53">
        <v>36</v>
      </c>
      <c r="C25" s="149">
        <v>1</v>
      </c>
      <c r="D25" s="150" t="s">
        <v>117</v>
      </c>
      <c r="E25" s="149">
        <v>250</v>
      </c>
      <c r="F25" s="149">
        <v>5.12</v>
      </c>
      <c r="G25" s="149">
        <f t="shared" si="0"/>
        <v>1280</v>
      </c>
      <c r="H25" s="151">
        <f t="shared" si="1"/>
        <v>-9.5000000000000639</v>
      </c>
      <c r="I25" s="148" t="s">
        <v>380</v>
      </c>
      <c r="J25" s="48">
        <f t="shared" si="2"/>
        <v>1</v>
      </c>
      <c r="K25" s="48" t="str">
        <f t="shared" si="2"/>
        <v>THPT Hàm Long</v>
      </c>
      <c r="L25" s="48">
        <f t="shared" si="3"/>
        <v>-9.5000000000000639</v>
      </c>
    </row>
    <row r="26" spans="1:12">
      <c r="A26" s="53">
        <v>27</v>
      </c>
      <c r="B26" s="53">
        <v>37</v>
      </c>
      <c r="C26" s="149">
        <v>2</v>
      </c>
      <c r="D26" s="150" t="s">
        <v>124</v>
      </c>
      <c r="E26" s="149">
        <v>12</v>
      </c>
      <c r="F26" s="149">
        <v>4.18</v>
      </c>
      <c r="G26" s="149">
        <f t="shared" si="0"/>
        <v>50.16</v>
      </c>
      <c r="H26" s="151">
        <f t="shared" si="1"/>
        <v>-11.736000000000008</v>
      </c>
      <c r="I26" s="148" t="s">
        <v>380</v>
      </c>
      <c r="J26" s="48">
        <f t="shared" si="2"/>
        <v>2</v>
      </c>
      <c r="K26" s="48" t="str">
        <f t="shared" si="2"/>
        <v>TT GDNN-GDTX Từ Sơn</v>
      </c>
      <c r="L26" s="48">
        <f t="shared" si="3"/>
        <v>-11.736000000000008</v>
      </c>
    </row>
    <row r="27" spans="1:12">
      <c r="A27" s="53">
        <v>28</v>
      </c>
      <c r="B27" s="53">
        <v>42</v>
      </c>
      <c r="C27" s="149">
        <v>3</v>
      </c>
      <c r="D27" s="150" t="s">
        <v>125</v>
      </c>
      <c r="E27" s="149">
        <v>19</v>
      </c>
      <c r="F27" s="149">
        <v>4.25</v>
      </c>
      <c r="G27" s="149">
        <f t="shared" si="0"/>
        <v>80.75</v>
      </c>
      <c r="H27" s="151">
        <f t="shared" si="1"/>
        <v>-17.252000000000006</v>
      </c>
      <c r="I27" s="148" t="s">
        <v>380</v>
      </c>
      <c r="J27" s="48">
        <f t="shared" si="2"/>
        <v>3</v>
      </c>
      <c r="K27" s="48" t="str">
        <f t="shared" si="2"/>
        <v>PTLC Lương Thế Vinh</v>
      </c>
      <c r="L27" s="48">
        <f t="shared" si="3"/>
        <v>-17.252000000000006</v>
      </c>
    </row>
    <row r="28" spans="1:12">
      <c r="A28" s="53">
        <v>29</v>
      </c>
      <c r="B28" s="53">
        <v>47</v>
      </c>
      <c r="C28" s="149">
        <v>4</v>
      </c>
      <c r="D28" s="150" t="s">
        <v>217</v>
      </c>
      <c r="E28" s="149">
        <v>46</v>
      </c>
      <c r="F28" s="149">
        <v>4.7300000000000004</v>
      </c>
      <c r="G28" s="149">
        <f t="shared" si="0"/>
        <v>217.58</v>
      </c>
      <c r="H28" s="151">
        <f t="shared" si="1"/>
        <v>-19.687999999999995</v>
      </c>
      <c r="I28" s="148" t="s">
        <v>380</v>
      </c>
      <c r="J28" s="48">
        <f t="shared" si="2"/>
        <v>4</v>
      </c>
      <c r="K28" s="48" t="str">
        <f t="shared" si="2"/>
        <v>Trường Phổ thông IVS</v>
      </c>
      <c r="L28" s="48">
        <f t="shared" si="3"/>
        <v>-19.687999999999995</v>
      </c>
    </row>
    <row r="29" spans="1:12">
      <c r="A29" s="53">
        <v>31</v>
      </c>
      <c r="B29" s="53">
        <v>49</v>
      </c>
      <c r="C29" s="149">
        <v>5</v>
      </c>
      <c r="D29" s="150" t="s">
        <v>218</v>
      </c>
      <c r="E29" s="149">
        <v>29</v>
      </c>
      <c r="F29" s="149">
        <v>3.86</v>
      </c>
      <c r="G29" s="149">
        <f t="shared" si="0"/>
        <v>111.94</v>
      </c>
      <c r="H29" s="151">
        <f t="shared" si="1"/>
        <v>-37.642000000000017</v>
      </c>
      <c r="I29" s="148" t="s">
        <v>380</v>
      </c>
      <c r="J29" s="48">
        <f t="shared" si="2"/>
        <v>5</v>
      </c>
      <c r="K29" s="48" t="str">
        <f t="shared" si="2"/>
        <v>PT NKTDTT Olympic</v>
      </c>
      <c r="L29" s="48">
        <f t="shared" si="3"/>
        <v>-37.642000000000017</v>
      </c>
    </row>
    <row r="30" spans="1:12">
      <c r="A30" s="53">
        <v>32</v>
      </c>
      <c r="B30" s="53">
        <v>50</v>
      </c>
      <c r="C30" s="149">
        <v>6</v>
      </c>
      <c r="D30" s="150" t="s">
        <v>47</v>
      </c>
      <c r="E30" s="149">
        <v>28</v>
      </c>
      <c r="F30" s="149">
        <v>3.28</v>
      </c>
      <c r="G30" s="149">
        <f t="shared" si="0"/>
        <v>91.839999999999989</v>
      </c>
      <c r="H30" s="151">
        <f t="shared" si="1"/>
        <v>-52.584000000000017</v>
      </c>
      <c r="I30" s="148" t="s">
        <v>380</v>
      </c>
      <c r="J30" s="48">
        <f t="shared" si="2"/>
        <v>6</v>
      </c>
      <c r="K30" s="48" t="str">
        <f t="shared" si="2"/>
        <v>THPT Lê Quý Đôn</v>
      </c>
      <c r="L30" s="48">
        <f t="shared" si="3"/>
        <v>-52.584000000000017</v>
      </c>
    </row>
    <row r="31" spans="1:12">
      <c r="A31" s="53">
        <v>33</v>
      </c>
      <c r="B31" s="53">
        <v>51</v>
      </c>
      <c r="C31" s="149">
        <v>7</v>
      </c>
      <c r="D31" s="150" t="s">
        <v>61</v>
      </c>
      <c r="E31" s="149">
        <v>292</v>
      </c>
      <c r="F31" s="149">
        <v>4.78</v>
      </c>
      <c r="G31" s="149">
        <f t="shared" si="0"/>
        <v>1395.76</v>
      </c>
      <c r="H31" s="151">
        <f t="shared" si="1"/>
        <v>-110.37600000000003</v>
      </c>
      <c r="I31" s="148" t="s">
        <v>380</v>
      </c>
      <c r="J31" s="48">
        <f t="shared" si="2"/>
        <v>7</v>
      </c>
      <c r="K31" s="48" t="str">
        <f t="shared" si="2"/>
        <v>THPT Lý Thường Kiệt</v>
      </c>
      <c r="L31" s="48">
        <f t="shared" si="3"/>
        <v>-110.37600000000003</v>
      </c>
    </row>
    <row r="32" spans="1:12">
      <c r="A32" s="53">
        <v>34</v>
      </c>
      <c r="B32" s="53">
        <v>53</v>
      </c>
      <c r="C32" s="149">
        <v>8</v>
      </c>
      <c r="D32" s="150" t="s">
        <v>110</v>
      </c>
      <c r="E32" s="149">
        <v>486</v>
      </c>
      <c r="F32" s="149">
        <v>4.93</v>
      </c>
      <c r="G32" s="149">
        <f t="shared" si="0"/>
        <v>2395.98</v>
      </c>
      <c r="H32" s="151">
        <f t="shared" si="1"/>
        <v>-110.80800000000032</v>
      </c>
      <c r="I32" s="148" t="s">
        <v>380</v>
      </c>
      <c r="J32" s="48">
        <f t="shared" si="2"/>
        <v>8</v>
      </c>
      <c r="K32" s="48" t="str">
        <f t="shared" si="2"/>
        <v>THPT Thuận Thành số 3</v>
      </c>
      <c r="L32" s="48">
        <f t="shared" si="3"/>
        <v>-110.80800000000032</v>
      </c>
    </row>
    <row r="33" spans="1:12">
      <c r="A33" s="53">
        <v>35</v>
      </c>
      <c r="B33" s="53">
        <v>54</v>
      </c>
      <c r="C33" s="149">
        <v>9</v>
      </c>
      <c r="D33" s="150" t="s">
        <v>131</v>
      </c>
      <c r="E33" s="149">
        <v>66</v>
      </c>
      <c r="F33" s="149">
        <v>3.42</v>
      </c>
      <c r="G33" s="149">
        <f t="shared" si="0"/>
        <v>225.72</v>
      </c>
      <c r="H33" s="151">
        <f t="shared" si="1"/>
        <v>-114.70800000000003</v>
      </c>
      <c r="I33" s="148" t="s">
        <v>380</v>
      </c>
      <c r="J33" s="48">
        <f t="shared" si="2"/>
        <v>9</v>
      </c>
      <c r="K33" s="48" t="str">
        <f t="shared" si="2"/>
        <v>THPT Lương Tài số 3</v>
      </c>
      <c r="L33" s="48">
        <f t="shared" si="3"/>
        <v>-114.70800000000003</v>
      </c>
    </row>
    <row r="34" spans="1:12">
      <c r="A34" s="53">
        <v>36</v>
      </c>
      <c r="B34" s="53">
        <v>55</v>
      </c>
      <c r="C34" s="149">
        <v>10</v>
      </c>
      <c r="D34" s="150" t="s">
        <v>107</v>
      </c>
      <c r="E34" s="149">
        <v>543</v>
      </c>
      <c r="F34" s="149">
        <v>4.9000000000000004</v>
      </c>
      <c r="G34" s="149">
        <f t="shared" si="0"/>
        <v>2660.7000000000003</v>
      </c>
      <c r="H34" s="151">
        <f t="shared" si="1"/>
        <v>-140.09399999999999</v>
      </c>
      <c r="I34" s="148" t="s">
        <v>380</v>
      </c>
      <c r="J34" s="48">
        <f t="shared" si="2"/>
        <v>10</v>
      </c>
      <c r="K34" s="48" t="str">
        <f t="shared" si="2"/>
        <v>THPT Thuận Thành số 2</v>
      </c>
      <c r="L34" s="48">
        <f t="shared" si="3"/>
        <v>-140.09399999999999</v>
      </c>
    </row>
    <row r="35" spans="1:12">
      <c r="A35" s="53">
        <v>37</v>
      </c>
      <c r="B35" s="53">
        <v>56</v>
      </c>
      <c r="C35" s="149">
        <v>11</v>
      </c>
      <c r="D35" s="150" t="s">
        <v>127</v>
      </c>
      <c r="E35" s="149">
        <v>123</v>
      </c>
      <c r="F35" s="149">
        <v>3.92</v>
      </c>
      <c r="G35" s="149">
        <f t="shared" si="0"/>
        <v>482.15999999999997</v>
      </c>
      <c r="H35" s="151">
        <f t="shared" si="1"/>
        <v>-152.27400000000006</v>
      </c>
      <c r="I35" s="148" t="s">
        <v>380</v>
      </c>
      <c r="J35" s="48">
        <f t="shared" si="2"/>
        <v>11</v>
      </c>
      <c r="K35" s="48" t="str">
        <f t="shared" si="2"/>
        <v>THPT Trần Nhân Tông</v>
      </c>
      <c r="L35" s="48">
        <f t="shared" si="3"/>
        <v>-152.27400000000006</v>
      </c>
    </row>
    <row r="36" spans="1:12">
      <c r="A36" s="53"/>
      <c r="B36" s="53"/>
      <c r="C36" s="149">
        <v>12</v>
      </c>
      <c r="D36" s="150" t="s">
        <v>123</v>
      </c>
      <c r="E36" s="149">
        <v>88</v>
      </c>
      <c r="F36" s="149">
        <v>3.29</v>
      </c>
      <c r="G36" s="149">
        <f t="shared" si="0"/>
        <v>289.52</v>
      </c>
      <c r="H36" s="151">
        <f t="shared" si="1"/>
        <v>-164.38400000000001</v>
      </c>
      <c r="I36" s="148" t="s">
        <v>380</v>
      </c>
      <c r="J36" s="48">
        <f t="shared" si="2"/>
        <v>12</v>
      </c>
      <c r="K36" s="48" t="str">
        <f t="shared" si="2"/>
        <v>THPT Kinh Bắc</v>
      </c>
      <c r="L36" s="48">
        <f t="shared" si="3"/>
        <v>-164.38400000000001</v>
      </c>
    </row>
    <row r="37" spans="1:12">
      <c r="A37" s="53">
        <v>38</v>
      </c>
      <c r="B37" s="53">
        <v>60</v>
      </c>
      <c r="C37" s="149">
        <v>13</v>
      </c>
      <c r="D37" s="150" t="s">
        <v>119</v>
      </c>
      <c r="E37" s="149">
        <v>481</v>
      </c>
      <c r="F37" s="149">
        <v>4.79</v>
      </c>
      <c r="G37" s="149">
        <f t="shared" si="0"/>
        <v>2303.9900000000002</v>
      </c>
      <c r="H37" s="151">
        <f t="shared" si="1"/>
        <v>-177.00800000000015</v>
      </c>
      <c r="I37" s="148" t="s">
        <v>380</v>
      </c>
      <c r="J37" s="48">
        <f t="shared" si="2"/>
        <v>13</v>
      </c>
      <c r="K37" s="48" t="str">
        <f t="shared" si="2"/>
        <v>THPT Nguyễn Du</v>
      </c>
      <c r="L37" s="48">
        <f t="shared" si="3"/>
        <v>-177.00800000000015</v>
      </c>
    </row>
    <row r="38" spans="1:12">
      <c r="A38" s="53">
        <v>39</v>
      </c>
      <c r="B38" s="53">
        <v>64</v>
      </c>
      <c r="C38" s="149">
        <v>14</v>
      </c>
      <c r="D38" s="150" t="s">
        <v>112</v>
      </c>
      <c r="E38" s="149">
        <v>436</v>
      </c>
      <c r="F38" s="149">
        <v>4.72</v>
      </c>
      <c r="G38" s="149">
        <f t="shared" si="0"/>
        <v>2057.92</v>
      </c>
      <c r="H38" s="151">
        <f t="shared" si="1"/>
        <v>-190.96800000000027</v>
      </c>
      <c r="I38" s="148" t="s">
        <v>380</v>
      </c>
      <c r="J38" s="48">
        <f t="shared" si="2"/>
        <v>14</v>
      </c>
      <c r="K38" s="48" t="str">
        <f t="shared" si="2"/>
        <v>THPT Quế Võ số 2</v>
      </c>
      <c r="L38" s="48">
        <f t="shared" si="3"/>
        <v>-190.96800000000027</v>
      </c>
    </row>
    <row r="39" spans="1:12">
      <c r="A39" s="53">
        <v>40</v>
      </c>
      <c r="B39" s="53">
        <v>65</v>
      </c>
      <c r="C39" s="149">
        <v>15</v>
      </c>
      <c r="D39" s="150" t="s">
        <v>27</v>
      </c>
      <c r="E39" s="149">
        <v>100</v>
      </c>
      <c r="F39" s="149">
        <v>3.2</v>
      </c>
      <c r="G39" s="149">
        <f t="shared" si="0"/>
        <v>320</v>
      </c>
      <c r="H39" s="151">
        <f t="shared" si="1"/>
        <v>-195.8</v>
      </c>
      <c r="I39" s="148" t="s">
        <v>380</v>
      </c>
      <c r="J39" s="48">
        <f t="shared" si="2"/>
        <v>15</v>
      </c>
      <c r="K39" s="48" t="str">
        <f t="shared" si="2"/>
        <v>THPT Trần Hưng Đạo</v>
      </c>
      <c r="L39" s="48">
        <f t="shared" si="3"/>
        <v>-195.8</v>
      </c>
    </row>
    <row r="40" spans="1:12">
      <c r="A40" s="53">
        <v>41</v>
      </c>
      <c r="B40" s="53">
        <v>66</v>
      </c>
      <c r="C40" s="149">
        <v>16</v>
      </c>
      <c r="D40" s="150" t="s">
        <v>115</v>
      </c>
      <c r="E40" s="149">
        <v>426</v>
      </c>
      <c r="F40" s="149">
        <v>4.5599999999999996</v>
      </c>
      <c r="G40" s="149">
        <f t="shared" si="0"/>
        <v>1942.56</v>
      </c>
      <c r="H40" s="151">
        <f t="shared" si="1"/>
        <v>-254.74800000000033</v>
      </c>
      <c r="I40" s="148" t="s">
        <v>380</v>
      </c>
      <c r="J40" s="48">
        <f t="shared" si="2"/>
        <v>16</v>
      </c>
      <c r="K40" s="48" t="str">
        <f t="shared" si="2"/>
        <v>THPT Lương Tài số 2</v>
      </c>
      <c r="L40" s="48">
        <f t="shared" si="3"/>
        <v>-254.74800000000033</v>
      </c>
    </row>
    <row r="41" spans="1:12">
      <c r="A41" s="53">
        <v>42</v>
      </c>
      <c r="B41" s="53">
        <v>67</v>
      </c>
      <c r="C41" s="149">
        <v>17</v>
      </c>
      <c r="D41" s="150" t="s">
        <v>118</v>
      </c>
      <c r="E41" s="149">
        <v>266</v>
      </c>
      <c r="F41" s="149">
        <v>4.09</v>
      </c>
      <c r="G41" s="149">
        <f t="shared" si="0"/>
        <v>1087.94</v>
      </c>
      <c r="H41" s="151">
        <f t="shared" si="1"/>
        <v>-284.08800000000014</v>
      </c>
      <c r="I41" s="148" t="s">
        <v>380</v>
      </c>
      <c r="J41" s="48">
        <f t="shared" si="2"/>
        <v>17</v>
      </c>
      <c r="K41" s="48" t="str">
        <f t="shared" si="2"/>
        <v>THPT Quế Võ số 3</v>
      </c>
      <c r="L41" s="48">
        <f t="shared" si="3"/>
        <v>-284.08800000000014</v>
      </c>
    </row>
    <row r="42" spans="1:12">
      <c r="A42" s="53">
        <v>43</v>
      </c>
      <c r="B42" s="53">
        <v>68</v>
      </c>
      <c r="C42" s="149">
        <v>18</v>
      </c>
      <c r="D42" s="150" t="s">
        <v>126</v>
      </c>
      <c r="E42" s="149">
        <v>494</v>
      </c>
      <c r="F42" s="149">
        <v>4.42</v>
      </c>
      <c r="G42" s="149">
        <f t="shared" si="0"/>
        <v>2183.48</v>
      </c>
      <c r="H42" s="151">
        <f t="shared" si="1"/>
        <v>-364.57200000000023</v>
      </c>
      <c r="I42" s="148" t="s">
        <v>380</v>
      </c>
      <c r="J42" s="48">
        <f t="shared" si="2"/>
        <v>18</v>
      </c>
      <c r="K42" s="48" t="str">
        <f t="shared" si="2"/>
        <v>THPT Từ Sơn</v>
      </c>
      <c r="L42" s="48">
        <f t="shared" si="3"/>
        <v>-364.57200000000023</v>
      </c>
    </row>
    <row r="43" spans="1:12">
      <c r="A43" s="53">
        <v>44</v>
      </c>
      <c r="B43" s="53">
        <v>69</v>
      </c>
      <c r="C43" s="149">
        <v>19</v>
      </c>
      <c r="D43" s="150" t="s">
        <v>122</v>
      </c>
      <c r="E43" s="149">
        <v>271</v>
      </c>
      <c r="F43" s="149">
        <v>3.57</v>
      </c>
      <c r="G43" s="149">
        <f t="shared" si="0"/>
        <v>967.46999999999991</v>
      </c>
      <c r="H43" s="151">
        <f t="shared" si="1"/>
        <v>-430.34800000000013</v>
      </c>
      <c r="I43" s="148" t="s">
        <v>380</v>
      </c>
      <c r="J43" s="48">
        <f t="shared" si="2"/>
        <v>19</v>
      </c>
      <c r="K43" s="48" t="str">
        <f t="shared" si="2"/>
        <v>THPT Phố Mới</v>
      </c>
      <c r="L43" s="48">
        <f t="shared" si="3"/>
        <v>-430.34800000000013</v>
      </c>
    </row>
    <row r="44" spans="1:12">
      <c r="A44" s="53">
        <v>45</v>
      </c>
      <c r="B44" s="53">
        <v>70</v>
      </c>
      <c r="C44" s="149">
        <v>20</v>
      </c>
      <c r="D44" s="150" t="s">
        <v>116</v>
      </c>
      <c r="E44" s="149">
        <v>598</v>
      </c>
      <c r="F44" s="149">
        <v>4.08</v>
      </c>
      <c r="G44" s="149">
        <f t="shared" si="0"/>
        <v>2439.84</v>
      </c>
      <c r="H44" s="151">
        <f t="shared" si="1"/>
        <v>-644.64400000000012</v>
      </c>
      <c r="I44" s="148" t="s">
        <v>380</v>
      </c>
      <c r="J44" s="48">
        <f t="shared" si="2"/>
        <v>20</v>
      </c>
      <c r="K44" s="48" t="str">
        <f t="shared" si="2"/>
        <v>THPT Yên Phong số 2</v>
      </c>
      <c r="L44" s="48">
        <f t="shared" si="3"/>
        <v>-644.64400000000012</v>
      </c>
    </row>
    <row r="45" spans="1:12">
      <c r="A45" s="53">
        <v>46</v>
      </c>
      <c r="B45" s="53">
        <v>72</v>
      </c>
      <c r="C45" s="149">
        <v>21</v>
      </c>
      <c r="D45" s="150" t="s">
        <v>66</v>
      </c>
      <c r="E45" s="149">
        <v>381</v>
      </c>
      <c r="F45" s="149">
        <v>3.05</v>
      </c>
      <c r="G45" s="149">
        <f t="shared" si="0"/>
        <v>1162.05</v>
      </c>
      <c r="H45" s="151">
        <f t="shared" si="1"/>
        <v>-803.14800000000025</v>
      </c>
      <c r="I45" s="148" t="s">
        <v>380</v>
      </c>
      <c r="J45" s="48">
        <f t="shared" si="2"/>
        <v>21</v>
      </c>
      <c r="K45" s="48" t="str">
        <f t="shared" si="2"/>
        <v>THPT Nguyễn Trãi</v>
      </c>
      <c r="L45" s="48">
        <f t="shared" si="3"/>
        <v>-803.14800000000025</v>
      </c>
    </row>
    <row r="46" spans="1:12" s="59" customFormat="1">
      <c r="A46" s="57"/>
      <c r="B46" s="57"/>
      <c r="C46" s="54"/>
      <c r="D46" s="58" t="s">
        <v>220</v>
      </c>
      <c r="E46" s="58">
        <f>SUM(E4:E45)</f>
        <v>13418</v>
      </c>
      <c r="F46" s="58">
        <v>5.43</v>
      </c>
      <c r="G46" s="54">
        <f t="shared" si="0"/>
        <v>72859.739999999991</v>
      </c>
      <c r="H46" s="56">
        <f t="shared" si="1"/>
        <v>3649.6959999999913</v>
      </c>
      <c r="I46" s="56"/>
      <c r="J46" s="48">
        <f t="shared" si="2"/>
        <v>0</v>
      </c>
      <c r="K46" s="48" t="str">
        <f t="shared" si="2"/>
        <v>Cộng</v>
      </c>
      <c r="L46" s="48">
        <f t="shared" si="3"/>
        <v>3649.6959999999913</v>
      </c>
    </row>
    <row r="47" spans="1:12" s="59" customFormat="1">
      <c r="C47" s="54"/>
      <c r="D47" s="60" t="s">
        <v>221</v>
      </c>
      <c r="E47" s="58"/>
      <c r="F47" s="58">
        <v>5.1580000000000004</v>
      </c>
      <c r="G47" s="54"/>
      <c r="H47" s="56"/>
      <c r="I47" s="56"/>
      <c r="J47" s="48">
        <f t="shared" si="2"/>
        <v>0</v>
      </c>
      <c r="K47" s="48" t="str">
        <f t="shared" si="2"/>
        <v>Toàn quốc</v>
      </c>
      <c r="L47" s="48">
        <f t="shared" si="3"/>
        <v>0</v>
      </c>
    </row>
    <row r="48" spans="1:12">
      <c r="A48" s="47"/>
      <c r="J48" s="48">
        <f t="shared" si="2"/>
        <v>0</v>
      </c>
      <c r="K48" s="48">
        <f t="shared" si="2"/>
        <v>0</v>
      </c>
      <c r="L48" s="48">
        <f t="shared" si="3"/>
        <v>0</v>
      </c>
    </row>
    <row r="49" spans="10:12">
      <c r="J49" s="48">
        <f t="shared" si="2"/>
        <v>0</v>
      </c>
      <c r="K49" s="48">
        <f t="shared" si="2"/>
        <v>0</v>
      </c>
      <c r="L49" s="48">
        <f t="shared" si="3"/>
        <v>0</v>
      </c>
    </row>
    <row r="50" spans="10:12">
      <c r="J50" s="48">
        <f t="shared" si="2"/>
        <v>0</v>
      </c>
      <c r="K50" s="48">
        <f t="shared" si="2"/>
        <v>0</v>
      </c>
      <c r="L50" s="48">
        <f t="shared" si="3"/>
        <v>0</v>
      </c>
    </row>
    <row r="51" spans="10:12">
      <c r="J51" s="48">
        <f t="shared" si="2"/>
        <v>0</v>
      </c>
      <c r="K51" s="48">
        <f t="shared" si="2"/>
        <v>0</v>
      </c>
      <c r="L51" s="48">
        <f t="shared" si="3"/>
        <v>0</v>
      </c>
    </row>
    <row r="52" spans="10:12">
      <c r="J52" s="48">
        <f t="shared" si="2"/>
        <v>0</v>
      </c>
      <c r="K52" s="48">
        <f t="shared" si="2"/>
        <v>0</v>
      </c>
      <c r="L52" s="48">
        <f t="shared" si="3"/>
        <v>0</v>
      </c>
    </row>
  </sheetData>
  <mergeCells count="2">
    <mergeCell ref="C1:I1"/>
    <mergeCell ref="C2:I2"/>
  </mergeCells>
  <pageMargins left="0.47916666666666669" right="0.36458333333333331" top="0.64583333333333337" bottom="0.44791666666666669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37EB-391A-4487-BA6A-2383BD4128EF}">
  <dimension ref="A1:N36"/>
  <sheetViews>
    <sheetView view="pageLayout" zoomScale="85" zoomScaleNormal="100" zoomScalePageLayoutView="85" workbookViewId="0">
      <selection activeCell="A3" sqref="A3:G36"/>
    </sheetView>
  </sheetViews>
  <sheetFormatPr defaultRowHeight="15.75"/>
  <cols>
    <col min="1" max="1" width="20.42578125" style="36" customWidth="1"/>
    <col min="2" max="7" width="7.42578125" style="36" customWidth="1"/>
    <col min="8" max="8" width="19.5703125" style="36" customWidth="1"/>
    <col min="9" max="14" width="7.28515625" style="36" customWidth="1"/>
    <col min="15" max="16384" width="9.140625" style="36"/>
  </cols>
  <sheetData>
    <row r="1" spans="1:14">
      <c r="A1" s="271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>
      <c r="A2" s="270" t="s">
        <v>237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>
      <c r="A3" s="274" t="s">
        <v>21</v>
      </c>
      <c r="B3" s="273" t="s">
        <v>147</v>
      </c>
      <c r="C3" s="273"/>
      <c r="D3" s="272" t="s">
        <v>148</v>
      </c>
      <c r="E3" s="272"/>
      <c r="F3" s="272" t="s">
        <v>149</v>
      </c>
      <c r="G3" s="272"/>
      <c r="H3" s="37"/>
      <c r="I3" s="273" t="s">
        <v>147</v>
      </c>
      <c r="J3" s="273"/>
      <c r="K3" s="272" t="s">
        <v>148</v>
      </c>
      <c r="L3" s="272"/>
      <c r="M3" s="272" t="s">
        <v>149</v>
      </c>
      <c r="N3" s="272"/>
    </row>
    <row r="4" spans="1:14">
      <c r="A4" s="275"/>
      <c r="B4" s="39" t="s">
        <v>2</v>
      </c>
      <c r="C4" s="38" t="s">
        <v>3</v>
      </c>
      <c r="D4" s="39" t="s">
        <v>2</v>
      </c>
      <c r="E4" s="38" t="s">
        <v>3</v>
      </c>
      <c r="F4" s="39" t="s">
        <v>150</v>
      </c>
      <c r="G4" s="62" t="s">
        <v>3</v>
      </c>
      <c r="H4" s="38" t="s">
        <v>21</v>
      </c>
      <c r="I4" s="39" t="s">
        <v>2</v>
      </c>
      <c r="J4" s="38" t="s">
        <v>3</v>
      </c>
      <c r="K4" s="39" t="s">
        <v>2</v>
      </c>
      <c r="L4" s="38" t="s">
        <v>3</v>
      </c>
      <c r="M4" s="39" t="s">
        <v>150</v>
      </c>
      <c r="N4" s="62" t="s">
        <v>3</v>
      </c>
    </row>
    <row r="5" spans="1:14" ht="14.25" customHeight="1">
      <c r="A5" s="40" t="s">
        <v>151</v>
      </c>
      <c r="B5" s="95">
        <v>6.65</v>
      </c>
      <c r="C5" s="42">
        <v>54</v>
      </c>
      <c r="D5" s="95">
        <v>6.2539999999999996</v>
      </c>
      <c r="E5" s="42">
        <v>2</v>
      </c>
      <c r="F5" s="96">
        <v>0.3960000000000008</v>
      </c>
      <c r="G5" s="41">
        <v>63</v>
      </c>
      <c r="H5" s="40" t="s">
        <v>160</v>
      </c>
      <c r="I5" s="95">
        <v>6.8040000000000003</v>
      </c>
      <c r="J5" s="42">
        <v>47</v>
      </c>
      <c r="K5" s="95">
        <v>4.5789999999999997</v>
      </c>
      <c r="L5" s="40">
        <v>45</v>
      </c>
      <c r="M5" s="96">
        <v>2.2250000000000005</v>
      </c>
      <c r="N5" s="41">
        <v>31</v>
      </c>
    </row>
    <row r="6" spans="1:14" ht="14.25" customHeight="1">
      <c r="A6" s="40" t="s">
        <v>167</v>
      </c>
      <c r="B6" s="95">
        <v>7.367</v>
      </c>
      <c r="C6" s="42">
        <v>17</v>
      </c>
      <c r="D6" s="95">
        <v>6.3959999999999999</v>
      </c>
      <c r="E6" s="42">
        <v>1</v>
      </c>
      <c r="F6" s="96">
        <v>0.97100000000000009</v>
      </c>
      <c r="G6" s="41">
        <v>62</v>
      </c>
      <c r="H6" s="40" t="s">
        <v>168</v>
      </c>
      <c r="I6" s="95">
        <v>6.9729999999999999</v>
      </c>
      <c r="J6" s="42">
        <v>38</v>
      </c>
      <c r="K6" s="95">
        <v>4.7190000000000003</v>
      </c>
      <c r="L6" s="40">
        <v>39</v>
      </c>
      <c r="M6" s="96">
        <v>2.2539999999999996</v>
      </c>
      <c r="N6" s="41">
        <v>30</v>
      </c>
    </row>
    <row r="7" spans="1:14" ht="14.25" customHeight="1">
      <c r="A7" s="40" t="s">
        <v>23</v>
      </c>
      <c r="B7" s="95">
        <v>6.8810000000000002</v>
      </c>
      <c r="C7" s="42">
        <v>43</v>
      </c>
      <c r="D7" s="95">
        <v>5.6550000000000002</v>
      </c>
      <c r="E7" s="40">
        <v>7</v>
      </c>
      <c r="F7" s="96">
        <v>1.226</v>
      </c>
      <c r="G7" s="41">
        <v>61</v>
      </c>
      <c r="H7" s="40" t="s">
        <v>24</v>
      </c>
      <c r="I7" s="95">
        <v>8.0399999999999991</v>
      </c>
      <c r="J7" s="42">
        <v>1</v>
      </c>
      <c r="K7" s="95">
        <v>5.7750000000000004</v>
      </c>
      <c r="L7" s="42">
        <v>5</v>
      </c>
      <c r="M7" s="96">
        <v>2.2649999999999988</v>
      </c>
      <c r="N7" s="41">
        <v>29</v>
      </c>
    </row>
    <row r="8" spans="1:14" ht="14.25" customHeight="1">
      <c r="A8" s="40" t="s">
        <v>179</v>
      </c>
      <c r="B8" s="95">
        <v>6.6459999999999999</v>
      </c>
      <c r="C8" s="42">
        <v>55</v>
      </c>
      <c r="D8" s="95">
        <v>5.3010000000000002</v>
      </c>
      <c r="E8" s="42">
        <v>13</v>
      </c>
      <c r="F8" s="96">
        <v>1.3449999999999998</v>
      </c>
      <c r="G8" s="41">
        <v>60</v>
      </c>
      <c r="H8" s="40" t="s">
        <v>181</v>
      </c>
      <c r="I8" s="95">
        <v>6.3410000000000002</v>
      </c>
      <c r="J8" s="42">
        <v>63</v>
      </c>
      <c r="K8" s="95">
        <v>4.03</v>
      </c>
      <c r="L8" s="40">
        <v>62</v>
      </c>
      <c r="M8" s="96">
        <v>2.3109999999999999</v>
      </c>
      <c r="N8" s="41">
        <v>28</v>
      </c>
    </row>
    <row r="9" spans="1:14" ht="14.25" customHeight="1">
      <c r="A9" s="40" t="s">
        <v>188</v>
      </c>
      <c r="B9" s="95">
        <v>6.7430000000000003</v>
      </c>
      <c r="C9" s="42">
        <v>52</v>
      </c>
      <c r="D9" s="95">
        <v>5.2720000000000002</v>
      </c>
      <c r="E9" s="40">
        <v>14</v>
      </c>
      <c r="F9" s="96">
        <v>1.4710000000000001</v>
      </c>
      <c r="G9" s="41">
        <v>59</v>
      </c>
      <c r="H9" s="40" t="s">
        <v>182</v>
      </c>
      <c r="I9" s="95">
        <v>6.9459999999999997</v>
      </c>
      <c r="J9" s="42">
        <v>39</v>
      </c>
      <c r="K9" s="95">
        <v>4.6230000000000002</v>
      </c>
      <c r="L9" s="40">
        <v>42</v>
      </c>
      <c r="M9" s="96">
        <v>2.3229999999999995</v>
      </c>
      <c r="N9" s="41">
        <v>27</v>
      </c>
    </row>
    <row r="10" spans="1:14" ht="14.25" customHeight="1">
      <c r="A10" s="40" t="s">
        <v>162</v>
      </c>
      <c r="B10" s="95">
        <v>7.12</v>
      </c>
      <c r="C10" s="42">
        <v>29</v>
      </c>
      <c r="D10" s="95">
        <v>5.4589999999999996</v>
      </c>
      <c r="E10" s="42">
        <v>9</v>
      </c>
      <c r="F10" s="96">
        <v>1.6610000000000005</v>
      </c>
      <c r="G10" s="41">
        <v>58</v>
      </c>
      <c r="H10" s="40" t="s">
        <v>192</v>
      </c>
      <c r="I10" s="95">
        <v>7.5209999999999999</v>
      </c>
      <c r="J10" s="42">
        <v>13</v>
      </c>
      <c r="K10" s="95">
        <v>5.19</v>
      </c>
      <c r="L10" s="40">
        <v>18</v>
      </c>
      <c r="M10" s="96">
        <v>2.3309999999999995</v>
      </c>
      <c r="N10" s="41">
        <v>26</v>
      </c>
    </row>
    <row r="11" spans="1:14" ht="14.25" customHeight="1">
      <c r="A11" s="40" t="s">
        <v>184</v>
      </c>
      <c r="B11" s="95">
        <v>7.0640000000000001</v>
      </c>
      <c r="C11" s="42">
        <v>31</v>
      </c>
      <c r="D11" s="95">
        <v>5.3440000000000003</v>
      </c>
      <c r="E11" s="42">
        <v>11</v>
      </c>
      <c r="F11" s="96">
        <v>1.7199999999999998</v>
      </c>
      <c r="G11" s="41">
        <v>57</v>
      </c>
      <c r="H11" s="40" t="s">
        <v>196</v>
      </c>
      <c r="I11" s="95">
        <v>7.5720000000000001</v>
      </c>
      <c r="J11" s="42">
        <v>10</v>
      </c>
      <c r="K11" s="95">
        <v>5.234</v>
      </c>
      <c r="L11" s="40">
        <v>15</v>
      </c>
      <c r="M11" s="96">
        <v>2.3380000000000001</v>
      </c>
      <c r="N11" s="41">
        <v>25</v>
      </c>
    </row>
    <row r="12" spans="1:14" ht="14.25" customHeight="1">
      <c r="A12" s="40" t="s">
        <v>200</v>
      </c>
      <c r="B12" s="95">
        <v>7.6059999999999999</v>
      </c>
      <c r="C12" s="42">
        <v>7</v>
      </c>
      <c r="D12" s="95">
        <v>5.8380000000000001</v>
      </c>
      <c r="E12" s="42">
        <v>3</v>
      </c>
      <c r="F12" s="96">
        <v>1.7679999999999998</v>
      </c>
      <c r="G12" s="41">
        <v>56</v>
      </c>
      <c r="H12" s="40" t="s">
        <v>176</v>
      </c>
      <c r="I12" s="95">
        <v>6.7759999999999998</v>
      </c>
      <c r="J12" s="42">
        <v>49</v>
      </c>
      <c r="K12" s="95">
        <v>4.4109999999999996</v>
      </c>
      <c r="L12" s="40">
        <v>53</v>
      </c>
      <c r="M12" s="96">
        <v>2.3650000000000002</v>
      </c>
      <c r="N12" s="41">
        <v>24</v>
      </c>
    </row>
    <row r="13" spans="1:14" ht="14.25" customHeight="1">
      <c r="A13" s="40" t="s">
        <v>173</v>
      </c>
      <c r="B13" s="95">
        <v>6.4969999999999999</v>
      </c>
      <c r="C13" s="42">
        <v>60</v>
      </c>
      <c r="D13" s="95">
        <v>4.7279999999999998</v>
      </c>
      <c r="E13" s="40">
        <v>37</v>
      </c>
      <c r="F13" s="96">
        <v>1.7690000000000001</v>
      </c>
      <c r="G13" s="41">
        <v>55</v>
      </c>
      <c r="H13" s="40" t="s">
        <v>158</v>
      </c>
      <c r="I13" s="95">
        <v>6.6040000000000001</v>
      </c>
      <c r="J13" s="42">
        <v>56</v>
      </c>
      <c r="K13" s="95">
        <v>4.2050000000000001</v>
      </c>
      <c r="L13" s="40">
        <v>56</v>
      </c>
      <c r="M13" s="96">
        <v>2.399</v>
      </c>
      <c r="N13" s="41">
        <v>23</v>
      </c>
    </row>
    <row r="14" spans="1:14" ht="14.25" customHeight="1">
      <c r="A14" s="40" t="s">
        <v>154</v>
      </c>
      <c r="B14" s="95">
        <v>6.4320000000000004</v>
      </c>
      <c r="C14" s="42">
        <v>62</v>
      </c>
      <c r="D14" s="95">
        <v>4.6619999999999999</v>
      </c>
      <c r="E14" s="40">
        <v>40</v>
      </c>
      <c r="F14" s="96">
        <v>1.7700000000000005</v>
      </c>
      <c r="G14" s="41">
        <v>54</v>
      </c>
      <c r="H14" s="40" t="s">
        <v>201</v>
      </c>
      <c r="I14" s="95">
        <v>7.5730000000000004</v>
      </c>
      <c r="J14" s="42">
        <v>9</v>
      </c>
      <c r="K14" s="95">
        <v>5.1509999999999998</v>
      </c>
      <c r="L14" s="40">
        <v>21</v>
      </c>
      <c r="M14" s="96">
        <v>2.4220000000000006</v>
      </c>
      <c r="N14" s="41">
        <v>22</v>
      </c>
    </row>
    <row r="15" spans="1:14" ht="14.25" customHeight="1">
      <c r="A15" s="40" t="s">
        <v>193</v>
      </c>
      <c r="B15" s="95">
        <v>6.8460000000000001</v>
      </c>
      <c r="C15" s="42">
        <v>45</v>
      </c>
      <c r="D15" s="95">
        <v>5.0380000000000003</v>
      </c>
      <c r="E15" s="42">
        <v>27</v>
      </c>
      <c r="F15" s="96">
        <v>1.8079999999999998</v>
      </c>
      <c r="G15" s="41">
        <v>53</v>
      </c>
      <c r="H15" s="40" t="s">
        <v>165</v>
      </c>
      <c r="I15" s="95">
        <v>6.9459999999999997</v>
      </c>
      <c r="J15" s="42">
        <v>40</v>
      </c>
      <c r="K15" s="95">
        <v>4.5209999999999999</v>
      </c>
      <c r="L15" s="40">
        <v>48</v>
      </c>
      <c r="M15" s="96">
        <v>2.4249999999999998</v>
      </c>
      <c r="N15" s="41">
        <v>21</v>
      </c>
    </row>
    <row r="16" spans="1:14" ht="14.25" customHeight="1">
      <c r="A16" s="40" t="s">
        <v>177</v>
      </c>
      <c r="B16" s="95">
        <v>6.8739999999999997</v>
      </c>
      <c r="C16" s="42">
        <v>44</v>
      </c>
      <c r="D16" s="95">
        <v>5.0640000000000001</v>
      </c>
      <c r="E16" s="42">
        <v>25</v>
      </c>
      <c r="F16" s="96">
        <v>1.8099999999999996</v>
      </c>
      <c r="G16" s="41">
        <v>52</v>
      </c>
      <c r="H16" s="40" t="s">
        <v>153</v>
      </c>
      <c r="I16" s="95">
        <v>7</v>
      </c>
      <c r="J16" s="42">
        <v>37</v>
      </c>
      <c r="K16" s="95">
        <v>4.5720000000000001</v>
      </c>
      <c r="L16" s="40">
        <v>46</v>
      </c>
      <c r="M16" s="96">
        <v>2.4279999999999999</v>
      </c>
      <c r="N16" s="41">
        <v>20</v>
      </c>
    </row>
    <row r="17" spans="1:14" ht="14.25" customHeight="1">
      <c r="A17" s="40" t="s">
        <v>161</v>
      </c>
      <c r="B17" s="95">
        <v>6.7720000000000002</v>
      </c>
      <c r="C17" s="42">
        <v>50</v>
      </c>
      <c r="D17" s="95">
        <v>4.95</v>
      </c>
      <c r="E17" s="42">
        <v>32</v>
      </c>
      <c r="F17" s="96">
        <v>1.8220000000000001</v>
      </c>
      <c r="G17" s="41">
        <v>51</v>
      </c>
      <c r="H17" s="40" t="s">
        <v>203</v>
      </c>
      <c r="I17" s="95">
        <v>7.3120000000000003</v>
      </c>
      <c r="J17" s="42">
        <v>22</v>
      </c>
      <c r="K17" s="95">
        <v>4.8680000000000003</v>
      </c>
      <c r="L17" s="42">
        <v>36</v>
      </c>
      <c r="M17" s="96">
        <v>2.444</v>
      </c>
      <c r="N17" s="41">
        <v>19</v>
      </c>
    </row>
    <row r="18" spans="1:14" ht="14.25" customHeight="1">
      <c r="A18" s="40" t="s">
        <v>208</v>
      </c>
      <c r="B18" s="95">
        <v>6.8979999999999997</v>
      </c>
      <c r="C18" s="42">
        <v>42</v>
      </c>
      <c r="D18" s="95">
        <v>5.0579999999999998</v>
      </c>
      <c r="E18" s="40">
        <v>26</v>
      </c>
      <c r="F18" s="96">
        <v>1.8399999999999999</v>
      </c>
      <c r="G18" s="41">
        <v>50</v>
      </c>
      <c r="H18" s="40" t="s">
        <v>195</v>
      </c>
      <c r="I18" s="95">
        <v>6.5339999999999998</v>
      </c>
      <c r="J18" s="42">
        <v>59</v>
      </c>
      <c r="K18" s="95">
        <v>4.0460000000000003</v>
      </c>
      <c r="L18" s="40">
        <v>61</v>
      </c>
      <c r="M18" s="96">
        <v>2.4879999999999995</v>
      </c>
      <c r="N18" s="41">
        <v>18</v>
      </c>
    </row>
    <row r="19" spans="1:14" ht="14.25" customHeight="1">
      <c r="A19" s="40" t="s">
        <v>204</v>
      </c>
      <c r="B19" s="95">
        <v>7.6269999999999998</v>
      </c>
      <c r="C19" s="42">
        <v>6</v>
      </c>
      <c r="D19" s="95">
        <v>5.7539999999999996</v>
      </c>
      <c r="E19" s="42">
        <v>6</v>
      </c>
      <c r="F19" s="96">
        <v>1.8730000000000002</v>
      </c>
      <c r="G19" s="41">
        <v>49</v>
      </c>
      <c r="H19" s="40" t="s">
        <v>207</v>
      </c>
      <c r="I19" s="95">
        <v>7.6059999999999999</v>
      </c>
      <c r="J19" s="42">
        <v>8</v>
      </c>
      <c r="K19" s="95">
        <v>5.093</v>
      </c>
      <c r="L19" s="42">
        <v>23</v>
      </c>
      <c r="M19" s="96">
        <v>2.5129999999999999</v>
      </c>
      <c r="N19" s="41">
        <v>17</v>
      </c>
    </row>
    <row r="20" spans="1:14" ht="14.25" customHeight="1">
      <c r="A20" s="40" t="s">
        <v>170</v>
      </c>
      <c r="B20" s="95">
        <v>7.51</v>
      </c>
      <c r="C20" s="42">
        <v>14</v>
      </c>
      <c r="D20" s="95">
        <v>5.6130000000000004</v>
      </c>
      <c r="E20" s="42">
        <v>8</v>
      </c>
      <c r="F20" s="96">
        <v>1.8969999999999994</v>
      </c>
      <c r="G20" s="41">
        <v>48</v>
      </c>
      <c r="H20" s="40" t="s">
        <v>189</v>
      </c>
      <c r="I20" s="95">
        <v>6.7649999999999997</v>
      </c>
      <c r="J20" s="42">
        <v>51</v>
      </c>
      <c r="K20" s="95">
        <v>4.2469999999999999</v>
      </c>
      <c r="L20" s="40">
        <v>55</v>
      </c>
      <c r="M20" s="96">
        <v>2.5179999999999998</v>
      </c>
      <c r="N20" s="41">
        <v>16</v>
      </c>
    </row>
    <row r="21" spans="1:14" ht="14.25" customHeight="1">
      <c r="A21" s="40" t="s">
        <v>159</v>
      </c>
      <c r="B21" s="95">
        <v>6.9059999999999997</v>
      </c>
      <c r="C21" s="42">
        <v>41</v>
      </c>
      <c r="D21" s="95">
        <v>4.992</v>
      </c>
      <c r="E21" s="98">
        <v>28</v>
      </c>
      <c r="F21" s="96">
        <v>1.9139999999999997</v>
      </c>
      <c r="G21" s="41">
        <v>47</v>
      </c>
      <c r="H21" s="40" t="s">
        <v>186</v>
      </c>
      <c r="I21" s="95">
        <v>7.133</v>
      </c>
      <c r="J21" s="42">
        <v>27</v>
      </c>
      <c r="K21" s="95">
        <v>4.5919999999999996</v>
      </c>
      <c r="L21" s="40">
        <v>44</v>
      </c>
      <c r="M21" s="96">
        <v>2.5410000000000004</v>
      </c>
      <c r="N21" s="41">
        <v>15</v>
      </c>
    </row>
    <row r="22" spans="1:14" ht="14.25" customHeight="1">
      <c r="A22" s="40" t="s">
        <v>166</v>
      </c>
      <c r="B22" s="95">
        <v>6.54</v>
      </c>
      <c r="C22" s="42">
        <v>58</v>
      </c>
      <c r="D22" s="95">
        <v>4.6150000000000002</v>
      </c>
      <c r="E22" s="40">
        <v>43</v>
      </c>
      <c r="F22" s="96">
        <v>1.9249999999999998</v>
      </c>
      <c r="G22" s="41">
        <v>46</v>
      </c>
      <c r="H22" s="40" t="s">
        <v>180</v>
      </c>
      <c r="I22" s="95">
        <v>7.0330000000000004</v>
      </c>
      <c r="J22" s="42">
        <v>34</v>
      </c>
      <c r="K22" s="95">
        <v>4.4749999999999996</v>
      </c>
      <c r="L22" s="40">
        <v>50</v>
      </c>
      <c r="M22" s="96">
        <v>2.5580000000000007</v>
      </c>
      <c r="N22" s="41">
        <v>14</v>
      </c>
    </row>
    <row r="23" spans="1:14" ht="14.25" customHeight="1">
      <c r="A23" s="40" t="s">
        <v>199</v>
      </c>
      <c r="B23" s="95">
        <v>7.1989999999999998</v>
      </c>
      <c r="C23" s="42">
        <v>26</v>
      </c>
      <c r="D23" s="95">
        <v>5.2140000000000004</v>
      </c>
      <c r="E23" s="40">
        <v>16</v>
      </c>
      <c r="F23" s="96">
        <v>1.9849999999999994</v>
      </c>
      <c r="G23" s="41">
        <v>45</v>
      </c>
      <c r="H23" s="40" t="s">
        <v>194</v>
      </c>
      <c r="I23" s="95">
        <v>7.4969999999999999</v>
      </c>
      <c r="J23" s="42">
        <v>15</v>
      </c>
      <c r="K23" s="95">
        <v>4.9349999999999996</v>
      </c>
      <c r="L23" s="40">
        <v>33</v>
      </c>
      <c r="M23" s="96">
        <v>2.5620000000000003</v>
      </c>
      <c r="N23" s="41">
        <v>13</v>
      </c>
    </row>
    <row r="24" spans="1:14" ht="14.25" customHeight="1">
      <c r="A24" s="40" t="s">
        <v>183</v>
      </c>
      <c r="B24" s="95">
        <v>7.0119999999999996</v>
      </c>
      <c r="C24" s="42">
        <v>36</v>
      </c>
      <c r="D24" s="95">
        <v>4.9870000000000001</v>
      </c>
      <c r="E24" s="98">
        <v>29</v>
      </c>
      <c r="F24" s="96">
        <v>2.0249999999999995</v>
      </c>
      <c r="G24" s="41">
        <v>44</v>
      </c>
      <c r="H24" s="40" t="s">
        <v>197</v>
      </c>
      <c r="I24" s="95">
        <v>7.5540000000000003</v>
      </c>
      <c r="J24" s="42">
        <v>12</v>
      </c>
      <c r="K24" s="95">
        <v>4.9859999999999998</v>
      </c>
      <c r="L24" s="98">
        <v>30</v>
      </c>
      <c r="M24" s="96">
        <v>2.5680000000000005</v>
      </c>
      <c r="N24" s="41">
        <v>12</v>
      </c>
    </row>
    <row r="25" spans="1:14" ht="14.25" customHeight="1">
      <c r="A25" s="40" t="s">
        <v>171</v>
      </c>
      <c r="B25" s="95">
        <v>6.7770000000000001</v>
      </c>
      <c r="C25" s="42">
        <v>48</v>
      </c>
      <c r="D25" s="95">
        <v>4.7240000000000002</v>
      </c>
      <c r="E25" s="40">
        <v>38</v>
      </c>
      <c r="F25" s="96">
        <v>2.0529999999999999</v>
      </c>
      <c r="G25" s="41">
        <v>43</v>
      </c>
      <c r="H25" s="40" t="s">
        <v>174</v>
      </c>
      <c r="I25" s="95">
        <v>7.8440000000000003</v>
      </c>
      <c r="J25" s="42">
        <v>4</v>
      </c>
      <c r="K25" s="95">
        <v>5.1740000000000004</v>
      </c>
      <c r="L25" s="40">
        <v>20</v>
      </c>
      <c r="M25" s="96">
        <v>2.67</v>
      </c>
      <c r="N25" s="41">
        <v>11</v>
      </c>
    </row>
    <row r="26" spans="1:14" ht="14.25" customHeight="1">
      <c r="A26" s="40" t="s">
        <v>157</v>
      </c>
      <c r="B26" s="95">
        <v>7.32</v>
      </c>
      <c r="C26" s="42">
        <v>21</v>
      </c>
      <c r="D26" s="95">
        <v>5.2110000000000003</v>
      </c>
      <c r="E26" s="40">
        <v>17</v>
      </c>
      <c r="F26" s="96">
        <v>2.109</v>
      </c>
      <c r="G26" s="41">
        <v>42</v>
      </c>
      <c r="H26" s="40" t="s">
        <v>175</v>
      </c>
      <c r="I26" s="95">
        <v>7.23</v>
      </c>
      <c r="J26" s="42">
        <v>25</v>
      </c>
      <c r="K26" s="95">
        <v>4.5570000000000004</v>
      </c>
      <c r="L26" s="40">
        <v>47</v>
      </c>
      <c r="M26" s="96">
        <v>2.673</v>
      </c>
      <c r="N26" s="41">
        <v>10</v>
      </c>
    </row>
    <row r="27" spans="1:14" ht="14.25" customHeight="1">
      <c r="A27" s="40" t="s">
        <v>191</v>
      </c>
      <c r="B27" s="95">
        <v>7.056</v>
      </c>
      <c r="C27" s="42">
        <v>32</v>
      </c>
      <c r="D27" s="95">
        <v>4.93</v>
      </c>
      <c r="E27" s="40">
        <v>34</v>
      </c>
      <c r="F27" s="96">
        <v>2.1260000000000003</v>
      </c>
      <c r="G27" s="41">
        <v>41</v>
      </c>
      <c r="H27" s="40" t="s">
        <v>238</v>
      </c>
      <c r="I27" s="95">
        <v>6.8339999999999996</v>
      </c>
      <c r="J27" s="42">
        <v>46</v>
      </c>
      <c r="K27" s="95">
        <v>4.1239999999999997</v>
      </c>
      <c r="L27" s="40">
        <v>59</v>
      </c>
      <c r="M27" s="96">
        <v>2.71</v>
      </c>
      <c r="N27" s="41">
        <v>9</v>
      </c>
    </row>
    <row r="28" spans="1:14" ht="14.25" customHeight="1">
      <c r="A28" s="40" t="s">
        <v>169</v>
      </c>
      <c r="B28" s="95">
        <v>7.9580000000000002</v>
      </c>
      <c r="C28" s="42">
        <v>2</v>
      </c>
      <c r="D28" s="95">
        <v>5.8310000000000004</v>
      </c>
      <c r="E28" s="42">
        <v>4</v>
      </c>
      <c r="F28" s="96">
        <v>2.1269999999999998</v>
      </c>
      <c r="G28" s="41">
        <v>40</v>
      </c>
      <c r="H28" s="40" t="s">
        <v>187</v>
      </c>
      <c r="I28" s="95">
        <v>7.0339999999999998</v>
      </c>
      <c r="J28" s="42">
        <v>33</v>
      </c>
      <c r="K28" s="95">
        <v>4.202</v>
      </c>
      <c r="L28" s="40">
        <v>57</v>
      </c>
      <c r="M28" s="96">
        <v>2.8319999999999999</v>
      </c>
      <c r="N28" s="41">
        <v>8</v>
      </c>
    </row>
    <row r="29" spans="1:14" ht="14.25" customHeight="1">
      <c r="A29" s="40" t="s">
        <v>163</v>
      </c>
      <c r="B29" s="95">
        <v>7.0279999999999996</v>
      </c>
      <c r="C29" s="42">
        <v>35</v>
      </c>
      <c r="D29" s="95">
        <v>4.899</v>
      </c>
      <c r="E29" s="40">
        <v>35</v>
      </c>
      <c r="F29" s="96">
        <v>2.1289999999999996</v>
      </c>
      <c r="G29" s="41">
        <v>39</v>
      </c>
      <c r="H29" s="40" t="s">
        <v>155</v>
      </c>
      <c r="I29" s="95">
        <v>7.36</v>
      </c>
      <c r="J29" s="42">
        <v>18</v>
      </c>
      <c r="K29" s="95">
        <v>4.5119999999999996</v>
      </c>
      <c r="L29" s="40">
        <v>49</v>
      </c>
      <c r="M29" s="96">
        <v>2.8480000000000008</v>
      </c>
      <c r="N29" s="41">
        <v>7</v>
      </c>
    </row>
    <row r="30" spans="1:14" ht="14.25" customHeight="1">
      <c r="A30" s="40" t="s">
        <v>156</v>
      </c>
      <c r="B30" s="95">
        <v>7.2560000000000002</v>
      </c>
      <c r="C30" s="42">
        <v>23</v>
      </c>
      <c r="D30" s="95">
        <v>5.1180000000000003</v>
      </c>
      <c r="E30" s="40">
        <v>22</v>
      </c>
      <c r="F30" s="96">
        <v>2.1379999999999999</v>
      </c>
      <c r="G30" s="41">
        <v>38</v>
      </c>
      <c r="H30" s="40" t="s">
        <v>190</v>
      </c>
      <c r="I30" s="95">
        <v>7.3369999999999997</v>
      </c>
      <c r="J30" s="42">
        <v>19</v>
      </c>
      <c r="K30" s="95">
        <v>4.4480000000000004</v>
      </c>
      <c r="L30" s="40">
        <v>51</v>
      </c>
      <c r="M30" s="96">
        <v>2.8889999999999993</v>
      </c>
      <c r="N30" s="41">
        <v>6</v>
      </c>
    </row>
    <row r="31" spans="1:14" ht="14.25" customHeight="1">
      <c r="A31" s="40" t="s">
        <v>202</v>
      </c>
      <c r="B31" s="95">
        <v>6.57</v>
      </c>
      <c r="C31" s="42">
        <v>57</v>
      </c>
      <c r="D31" s="95">
        <v>4.4290000000000003</v>
      </c>
      <c r="E31" s="40">
        <v>52</v>
      </c>
      <c r="F31" s="96">
        <v>2.141</v>
      </c>
      <c r="G31" s="41">
        <v>37</v>
      </c>
      <c r="H31" s="40" t="s">
        <v>205</v>
      </c>
      <c r="I31" s="95">
        <v>6.681</v>
      </c>
      <c r="J31" s="42">
        <v>53</v>
      </c>
      <c r="K31" s="95">
        <v>3.79</v>
      </c>
      <c r="L31" s="40">
        <v>63</v>
      </c>
      <c r="M31" s="96">
        <v>2.891</v>
      </c>
      <c r="N31" s="41">
        <v>4</v>
      </c>
    </row>
    <row r="32" spans="1:14" ht="14.25" customHeight="1">
      <c r="A32" s="40" t="s">
        <v>152</v>
      </c>
      <c r="B32" s="95">
        <v>7.327</v>
      </c>
      <c r="C32" s="42">
        <v>20</v>
      </c>
      <c r="D32" s="95">
        <v>5.18</v>
      </c>
      <c r="E32" s="40">
        <v>19</v>
      </c>
      <c r="F32" s="96">
        <v>2.1470000000000002</v>
      </c>
      <c r="G32" s="41">
        <v>36</v>
      </c>
      <c r="H32" s="40" t="s">
        <v>206</v>
      </c>
      <c r="I32" s="95">
        <v>7.8710000000000004</v>
      </c>
      <c r="J32" s="42">
        <v>3</v>
      </c>
      <c r="K32" s="95">
        <v>4.9800000000000004</v>
      </c>
      <c r="L32" s="98">
        <v>31</v>
      </c>
      <c r="M32" s="96">
        <v>2.891</v>
      </c>
      <c r="N32" s="41">
        <v>4</v>
      </c>
    </row>
    <row r="33" spans="1:14" ht="14.25" customHeight="1">
      <c r="A33" s="40" t="s">
        <v>198</v>
      </c>
      <c r="B33" s="95">
        <v>7.2320000000000002</v>
      </c>
      <c r="C33" s="42">
        <v>24</v>
      </c>
      <c r="D33" s="95">
        <v>5.0730000000000004</v>
      </c>
      <c r="E33" s="42">
        <v>24</v>
      </c>
      <c r="F33" s="96">
        <v>2.1589999999999998</v>
      </c>
      <c r="G33" s="41">
        <v>35</v>
      </c>
      <c r="H33" s="40" t="s">
        <v>209</v>
      </c>
      <c r="I33" s="95">
        <v>7.5540000000000003</v>
      </c>
      <c r="J33" s="42">
        <v>11</v>
      </c>
      <c r="K33" s="95">
        <v>4.6379999999999999</v>
      </c>
      <c r="L33" s="40">
        <v>41</v>
      </c>
      <c r="M33" s="96">
        <v>2.9160000000000004</v>
      </c>
      <c r="N33" s="41">
        <v>3</v>
      </c>
    </row>
    <row r="34" spans="1:14" ht="14.25" customHeight="1">
      <c r="A34" s="40" t="s">
        <v>178</v>
      </c>
      <c r="B34" s="95">
        <v>7.4779999999999998</v>
      </c>
      <c r="C34" s="42">
        <v>16</v>
      </c>
      <c r="D34" s="95">
        <v>5.31</v>
      </c>
      <c r="E34" s="40">
        <v>12</v>
      </c>
      <c r="F34" s="96">
        <v>2.1680000000000001</v>
      </c>
      <c r="G34" s="41">
        <v>34</v>
      </c>
      <c r="H34" s="40" t="s">
        <v>172</v>
      </c>
      <c r="I34" s="95">
        <v>7.133</v>
      </c>
      <c r="J34" s="42">
        <v>28</v>
      </c>
      <c r="K34" s="95">
        <v>4.1859999999999999</v>
      </c>
      <c r="L34" s="40">
        <v>58</v>
      </c>
      <c r="M34" s="96">
        <v>2.9470000000000001</v>
      </c>
      <c r="N34" s="41">
        <v>2</v>
      </c>
    </row>
    <row r="35" spans="1:14" ht="14.25" customHeight="1">
      <c r="A35" s="40" t="s">
        <v>164</v>
      </c>
      <c r="B35" s="95">
        <v>6.4509999999999996</v>
      </c>
      <c r="C35" s="42">
        <v>61</v>
      </c>
      <c r="D35" s="95">
        <v>4.2670000000000003</v>
      </c>
      <c r="E35" s="40">
        <v>54</v>
      </c>
      <c r="F35" s="96">
        <v>2.1839999999999993</v>
      </c>
      <c r="G35" s="41">
        <v>33</v>
      </c>
      <c r="H35" s="40" t="s">
        <v>185</v>
      </c>
      <c r="I35" s="95">
        <v>7.1050000000000004</v>
      </c>
      <c r="J35" s="42">
        <v>30</v>
      </c>
      <c r="K35" s="95">
        <v>4.0599999999999996</v>
      </c>
      <c r="L35" s="40">
        <v>60</v>
      </c>
      <c r="M35" s="96">
        <v>3.0450000000000008</v>
      </c>
      <c r="N35" s="41">
        <v>1</v>
      </c>
    </row>
    <row r="36" spans="1:14" ht="14.25" customHeight="1">
      <c r="A36" s="45" t="s">
        <v>22</v>
      </c>
      <c r="B36" s="97">
        <v>7.6319999999999997</v>
      </c>
      <c r="C36" s="43">
        <v>5</v>
      </c>
      <c r="D36" s="97">
        <v>5.4290000000000003</v>
      </c>
      <c r="E36" s="45">
        <v>10</v>
      </c>
      <c r="F36" s="100">
        <v>2.2029999999999994</v>
      </c>
      <c r="G36" s="44">
        <v>32</v>
      </c>
      <c r="H36" s="46" t="s">
        <v>210</v>
      </c>
      <c r="I36" s="99">
        <v>7.2670000000000003</v>
      </c>
      <c r="J36" s="46"/>
      <c r="K36" s="99">
        <v>5.1580000000000004</v>
      </c>
      <c r="L36" s="46"/>
      <c r="M36" s="101">
        <f t="shared" ref="M36" si="0">I36-K36</f>
        <v>2.109</v>
      </c>
      <c r="N36" s="62">
        <f>RANK(M36,$F$5:$F$36,0)</f>
        <v>11</v>
      </c>
    </row>
  </sheetData>
  <mergeCells count="9">
    <mergeCell ref="A2:N2"/>
    <mergeCell ref="A1:N1"/>
    <mergeCell ref="F3:G3"/>
    <mergeCell ref="I3:J3"/>
    <mergeCell ref="K3:L3"/>
    <mergeCell ref="M3:N3"/>
    <mergeCell ref="B3:C3"/>
    <mergeCell ref="D3:E3"/>
    <mergeCell ref="A3:A4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412F4-52BD-45E0-8EB2-BC7D59B6D5B9}">
  <dimension ref="A1:J43"/>
  <sheetViews>
    <sheetView view="pageLayout" zoomScale="85" zoomScaleNormal="100" zoomScaleSheetLayoutView="115" zoomScalePageLayoutView="85" workbookViewId="0">
      <selection activeCell="A18" sqref="A18:XFD18"/>
    </sheetView>
  </sheetViews>
  <sheetFormatPr defaultRowHeight="18.75"/>
  <cols>
    <col min="1" max="1" width="4.85546875" style="2" customWidth="1"/>
    <col min="2" max="2" width="33.85546875" style="2" customWidth="1"/>
    <col min="3" max="8" width="6.7109375" style="2" customWidth="1"/>
    <col min="9" max="9" width="22.140625" style="2" customWidth="1"/>
    <col min="10" max="10" width="0" style="94" hidden="1" customWidth="1"/>
    <col min="11" max="16384" width="9.140625" style="2"/>
  </cols>
  <sheetData>
    <row r="1" spans="1:10">
      <c r="A1" s="277" t="s">
        <v>97</v>
      </c>
      <c r="B1" s="277"/>
      <c r="C1" s="277"/>
      <c r="D1" s="277"/>
      <c r="E1" s="277"/>
      <c r="F1" s="277"/>
      <c r="G1" s="277"/>
      <c r="H1" s="277"/>
      <c r="I1" s="277"/>
      <c r="J1" s="2"/>
    </row>
    <row r="2" spans="1:10">
      <c r="A2" s="278" t="s">
        <v>227</v>
      </c>
      <c r="B2" s="278"/>
      <c r="C2" s="278"/>
      <c r="D2" s="278"/>
      <c r="E2" s="278"/>
      <c r="F2" s="278"/>
      <c r="G2" s="278"/>
      <c r="H2" s="278"/>
      <c r="I2" s="278"/>
      <c r="J2" s="2"/>
    </row>
    <row r="3" spans="1:10" s="1" customFormat="1">
      <c r="A3" s="279" t="s">
        <v>0</v>
      </c>
      <c r="B3" s="279" t="s">
        <v>1</v>
      </c>
      <c r="C3" s="281">
        <v>2020</v>
      </c>
      <c r="D3" s="282"/>
      <c r="E3" s="281">
        <v>2021</v>
      </c>
      <c r="F3" s="282"/>
      <c r="G3" s="281">
        <v>2022</v>
      </c>
      <c r="H3" s="282"/>
      <c r="I3" s="283" t="s">
        <v>98</v>
      </c>
    </row>
    <row r="4" spans="1:10" s="1" customFormat="1" ht="14.25" customHeight="1">
      <c r="A4" s="280"/>
      <c r="B4" s="280"/>
      <c r="C4" s="63" t="s">
        <v>2</v>
      </c>
      <c r="D4" s="63" t="s">
        <v>3</v>
      </c>
      <c r="E4" s="63" t="s">
        <v>2</v>
      </c>
      <c r="F4" s="63" t="s">
        <v>3</v>
      </c>
      <c r="G4" s="63" t="s">
        <v>2</v>
      </c>
      <c r="H4" s="63" t="s">
        <v>3</v>
      </c>
      <c r="I4" s="284"/>
    </row>
    <row r="5" spans="1:10" ht="18.75" customHeight="1">
      <c r="A5" s="3">
        <v>1</v>
      </c>
      <c r="B5" s="4" t="s">
        <v>99</v>
      </c>
      <c r="C5" s="5">
        <v>7.0917333333333303</v>
      </c>
      <c r="D5" s="6">
        <f t="shared" ref="D5:D19" si="0">RANK(C5,$C$5:$C$42)</f>
        <v>1</v>
      </c>
      <c r="E5" s="5">
        <v>8.7002610966057503</v>
      </c>
      <c r="F5" s="6">
        <f t="shared" ref="F5:F19" si="1">RANK(E5,$E$5:$E$42)</f>
        <v>1</v>
      </c>
      <c r="G5" s="92">
        <v>8.26</v>
      </c>
      <c r="H5" s="6">
        <f t="shared" ref="H5:H41" si="2">RANK(G5,$G$5:$G$42)</f>
        <v>1</v>
      </c>
      <c r="I5" s="6">
        <f>F5-H5</f>
        <v>0</v>
      </c>
      <c r="J5" s="3">
        <v>1</v>
      </c>
    </row>
    <row r="6" spans="1:10" ht="18.75" customHeight="1">
      <c r="A6" s="3">
        <v>2</v>
      </c>
      <c r="B6" s="4" t="s">
        <v>103</v>
      </c>
      <c r="C6" s="5">
        <v>6.2351713859910625</v>
      </c>
      <c r="D6" s="6">
        <f t="shared" si="0"/>
        <v>2</v>
      </c>
      <c r="E6" s="5">
        <v>8.5980609418282672</v>
      </c>
      <c r="F6" s="6">
        <f t="shared" si="1"/>
        <v>2</v>
      </c>
      <c r="G6" s="92">
        <v>7.68</v>
      </c>
      <c r="H6" s="6">
        <f t="shared" si="2"/>
        <v>2</v>
      </c>
      <c r="I6" s="6">
        <f t="shared" ref="I6:I41" si="3">F6-H6</f>
        <v>0</v>
      </c>
      <c r="J6" s="3">
        <v>2</v>
      </c>
    </row>
    <row r="7" spans="1:10" ht="18.75" customHeight="1">
      <c r="A7" s="3">
        <v>4</v>
      </c>
      <c r="B7" s="4" t="s">
        <v>101</v>
      </c>
      <c r="C7" s="5">
        <v>5.2952526799387423</v>
      </c>
      <c r="D7" s="6">
        <f t="shared" si="0"/>
        <v>5</v>
      </c>
      <c r="E7" s="5">
        <v>7.4626780626780604</v>
      </c>
      <c r="F7" s="6">
        <f t="shared" si="1"/>
        <v>4</v>
      </c>
      <c r="G7" s="92">
        <v>6.74</v>
      </c>
      <c r="H7" s="6">
        <f t="shared" si="2"/>
        <v>3</v>
      </c>
      <c r="I7" s="6">
        <f t="shared" si="3"/>
        <v>1</v>
      </c>
      <c r="J7" s="3">
        <v>8</v>
      </c>
    </row>
    <row r="8" spans="1:10" ht="18.75" customHeight="1">
      <c r="A8" s="3">
        <v>5</v>
      </c>
      <c r="B8" s="4" t="s">
        <v>35</v>
      </c>
      <c r="C8" s="5">
        <v>5.8831683168316831</v>
      </c>
      <c r="D8" s="6">
        <f t="shared" si="0"/>
        <v>3</v>
      </c>
      <c r="E8" s="5">
        <v>7.9923529411764749</v>
      </c>
      <c r="F8" s="6">
        <f t="shared" si="1"/>
        <v>3</v>
      </c>
      <c r="G8" s="92">
        <v>6.66</v>
      </c>
      <c r="H8" s="6">
        <f t="shared" si="2"/>
        <v>4</v>
      </c>
      <c r="I8" s="6">
        <f t="shared" si="3"/>
        <v>-1</v>
      </c>
      <c r="J8" s="3">
        <v>7</v>
      </c>
    </row>
    <row r="9" spans="1:10" ht="18.75" customHeight="1">
      <c r="A9" s="3">
        <v>6</v>
      </c>
      <c r="B9" s="4" t="s">
        <v>104</v>
      </c>
      <c r="C9" s="5">
        <v>5.0664406779660993</v>
      </c>
      <c r="D9" s="6">
        <f t="shared" si="0"/>
        <v>7</v>
      </c>
      <c r="E9" s="5">
        <v>7.3549915397631134</v>
      </c>
      <c r="F9" s="6">
        <f t="shared" si="1"/>
        <v>5</v>
      </c>
      <c r="G9" s="92">
        <v>6.46</v>
      </c>
      <c r="H9" s="6">
        <f t="shared" si="2"/>
        <v>5</v>
      </c>
      <c r="I9" s="6">
        <f t="shared" si="3"/>
        <v>0</v>
      </c>
      <c r="J9" s="3">
        <v>3</v>
      </c>
    </row>
    <row r="10" spans="1:10" ht="18.75" customHeight="1">
      <c r="A10" s="3">
        <v>9</v>
      </c>
      <c r="B10" s="4" t="s">
        <v>106</v>
      </c>
      <c r="C10" s="5">
        <v>4.5003095975232226</v>
      </c>
      <c r="D10" s="6">
        <f t="shared" si="0"/>
        <v>13</v>
      </c>
      <c r="E10" s="5">
        <v>6.2559782608695649</v>
      </c>
      <c r="F10" s="6">
        <f t="shared" si="1"/>
        <v>11</v>
      </c>
      <c r="G10" s="92">
        <v>5.96</v>
      </c>
      <c r="H10" s="6">
        <f t="shared" si="2"/>
        <v>6</v>
      </c>
      <c r="I10" s="6">
        <f t="shared" si="3"/>
        <v>5</v>
      </c>
      <c r="J10" s="3">
        <v>5</v>
      </c>
    </row>
    <row r="11" spans="1:10" ht="18.75" customHeight="1">
      <c r="A11" s="3">
        <v>10</v>
      </c>
      <c r="B11" s="4" t="s">
        <v>108</v>
      </c>
      <c r="C11" s="5">
        <v>5.6128388017118445</v>
      </c>
      <c r="D11" s="6">
        <f t="shared" si="0"/>
        <v>4</v>
      </c>
      <c r="E11" s="5">
        <v>6.9291839557399779</v>
      </c>
      <c r="F11" s="6">
        <f t="shared" si="1"/>
        <v>6</v>
      </c>
      <c r="G11" s="92">
        <v>5.94</v>
      </c>
      <c r="H11" s="6">
        <f t="shared" si="2"/>
        <v>7</v>
      </c>
      <c r="I11" s="6">
        <f t="shared" si="3"/>
        <v>-1</v>
      </c>
      <c r="J11" s="3">
        <v>6</v>
      </c>
    </row>
    <row r="12" spans="1:10" ht="18.75" customHeight="1">
      <c r="A12" s="3">
        <v>12</v>
      </c>
      <c r="B12" s="4" t="s">
        <v>100</v>
      </c>
      <c r="C12" s="5">
        <v>4.6844696969696997</v>
      </c>
      <c r="D12" s="6">
        <f t="shared" si="0"/>
        <v>8</v>
      </c>
      <c r="E12" s="5">
        <v>6.3391969407265787</v>
      </c>
      <c r="F12" s="6">
        <f t="shared" si="1"/>
        <v>8</v>
      </c>
      <c r="G12" s="92">
        <v>5.75</v>
      </c>
      <c r="H12" s="6">
        <f t="shared" si="2"/>
        <v>8</v>
      </c>
      <c r="I12" s="6">
        <f t="shared" si="3"/>
        <v>0</v>
      </c>
      <c r="J12" s="3">
        <v>9</v>
      </c>
    </row>
    <row r="13" spans="1:10" ht="18.75" customHeight="1">
      <c r="A13" s="3">
        <v>13</v>
      </c>
      <c r="B13" s="4" t="s">
        <v>102</v>
      </c>
      <c r="C13" s="5">
        <v>4.6176211453744509</v>
      </c>
      <c r="D13" s="6">
        <f t="shared" si="0"/>
        <v>11</v>
      </c>
      <c r="E13" s="5">
        <v>6.0510204081632688</v>
      </c>
      <c r="F13" s="6">
        <f t="shared" si="1"/>
        <v>12</v>
      </c>
      <c r="G13" s="92">
        <v>5.68</v>
      </c>
      <c r="H13" s="6">
        <f t="shared" si="2"/>
        <v>9</v>
      </c>
      <c r="I13" s="6">
        <f t="shared" si="3"/>
        <v>3</v>
      </c>
      <c r="J13" s="3">
        <v>18</v>
      </c>
    </row>
    <row r="14" spans="1:10" ht="18.75" customHeight="1">
      <c r="A14" s="3">
        <v>14</v>
      </c>
      <c r="B14" s="4" t="s">
        <v>111</v>
      </c>
      <c r="C14" s="5">
        <v>4.0354124748490943</v>
      </c>
      <c r="D14" s="6">
        <f t="shared" si="0"/>
        <v>17</v>
      </c>
      <c r="E14" s="5">
        <v>5.5996282527881061</v>
      </c>
      <c r="F14" s="6">
        <f t="shared" si="1"/>
        <v>15</v>
      </c>
      <c r="G14" s="92">
        <v>5.63</v>
      </c>
      <c r="H14" s="6">
        <f t="shared" si="2"/>
        <v>10</v>
      </c>
      <c r="I14" s="6">
        <f t="shared" si="3"/>
        <v>5</v>
      </c>
      <c r="J14" s="3">
        <v>19</v>
      </c>
    </row>
    <row r="15" spans="1:10" ht="18.75" customHeight="1">
      <c r="A15" s="3">
        <v>15</v>
      </c>
      <c r="B15" s="4" t="s">
        <v>105</v>
      </c>
      <c r="C15" s="5">
        <v>5.0768707482993216</v>
      </c>
      <c r="D15" s="6">
        <f t="shared" si="0"/>
        <v>6</v>
      </c>
      <c r="E15" s="5">
        <v>6.5071057192374369</v>
      </c>
      <c r="F15" s="6">
        <f t="shared" si="1"/>
        <v>7</v>
      </c>
      <c r="G15" s="92">
        <v>5.63</v>
      </c>
      <c r="H15" s="6">
        <f t="shared" si="2"/>
        <v>10</v>
      </c>
      <c r="I15" s="6">
        <f t="shared" si="3"/>
        <v>-3</v>
      </c>
      <c r="J15" s="3">
        <v>17</v>
      </c>
    </row>
    <row r="16" spans="1:10" ht="18.75" customHeight="1">
      <c r="A16" s="3">
        <v>16</v>
      </c>
      <c r="B16" s="4" t="s">
        <v>113</v>
      </c>
      <c r="C16" s="5">
        <v>4.6782786885245944</v>
      </c>
      <c r="D16" s="6">
        <f t="shared" si="0"/>
        <v>10</v>
      </c>
      <c r="E16" s="5">
        <v>6.2963249516441016</v>
      </c>
      <c r="F16" s="6">
        <f t="shared" si="1"/>
        <v>10</v>
      </c>
      <c r="G16" s="92">
        <v>5.61</v>
      </c>
      <c r="H16" s="6">
        <f t="shared" si="2"/>
        <v>12</v>
      </c>
      <c r="I16" s="6">
        <f t="shared" si="3"/>
        <v>-2</v>
      </c>
      <c r="J16" s="3">
        <v>15</v>
      </c>
    </row>
    <row r="17" spans="1:10" ht="18.75" customHeight="1">
      <c r="A17" s="3">
        <v>18</v>
      </c>
      <c r="B17" s="4" t="s">
        <v>114</v>
      </c>
      <c r="C17" s="5">
        <v>4.1422222222222222</v>
      </c>
      <c r="D17" s="6">
        <f t="shared" si="0"/>
        <v>14</v>
      </c>
      <c r="E17" s="5">
        <v>5.4869999999999903</v>
      </c>
      <c r="F17" s="6">
        <f t="shared" si="1"/>
        <v>17</v>
      </c>
      <c r="G17" s="92">
        <v>5.58</v>
      </c>
      <c r="H17" s="6">
        <f t="shared" si="2"/>
        <v>13</v>
      </c>
      <c r="I17" s="6">
        <f t="shared" si="3"/>
        <v>4</v>
      </c>
      <c r="J17" s="3">
        <v>24</v>
      </c>
    </row>
    <row r="18" spans="1:10" ht="18.75" customHeight="1">
      <c r="A18" s="3">
        <v>20</v>
      </c>
      <c r="B18" s="4" t="s">
        <v>26</v>
      </c>
      <c r="C18" s="5">
        <v>3.9381355932203403</v>
      </c>
      <c r="D18" s="6">
        <f t="shared" si="0"/>
        <v>19</v>
      </c>
      <c r="E18" s="5">
        <v>5.7995943204868112</v>
      </c>
      <c r="F18" s="6">
        <f t="shared" si="1"/>
        <v>13</v>
      </c>
      <c r="G18" s="92">
        <v>5.41</v>
      </c>
      <c r="H18" s="6">
        <f t="shared" si="2"/>
        <v>14</v>
      </c>
      <c r="I18" s="6">
        <f t="shared" si="3"/>
        <v>-1</v>
      </c>
      <c r="J18" s="3">
        <v>14</v>
      </c>
    </row>
    <row r="19" spans="1:10" ht="18.75" customHeight="1">
      <c r="A19" s="3">
        <v>21</v>
      </c>
      <c r="B19" s="4" t="s">
        <v>109</v>
      </c>
      <c r="C19" s="5">
        <v>4.6783306581059421</v>
      </c>
      <c r="D19" s="6">
        <f t="shared" si="0"/>
        <v>9</v>
      </c>
      <c r="E19" s="5">
        <v>6.3033576642335767</v>
      </c>
      <c r="F19" s="6">
        <f t="shared" si="1"/>
        <v>9</v>
      </c>
      <c r="G19" s="92">
        <v>5.38</v>
      </c>
      <c r="H19" s="6">
        <f t="shared" si="2"/>
        <v>15</v>
      </c>
      <c r="I19" s="6">
        <f t="shared" si="3"/>
        <v>-6</v>
      </c>
      <c r="J19" s="3">
        <v>21</v>
      </c>
    </row>
    <row r="20" spans="1:10" ht="18.75" customHeight="1">
      <c r="A20" s="3">
        <v>22</v>
      </c>
      <c r="B20" s="7" t="s">
        <v>120</v>
      </c>
      <c r="C20" s="5"/>
      <c r="D20" s="6"/>
      <c r="E20" s="5"/>
      <c r="F20" s="6"/>
      <c r="G20" s="92">
        <v>5.16</v>
      </c>
      <c r="H20" s="6">
        <f t="shared" si="2"/>
        <v>16</v>
      </c>
      <c r="I20" s="6"/>
      <c r="J20" s="3">
        <v>16</v>
      </c>
    </row>
    <row r="21" spans="1:10" ht="18.75" customHeight="1">
      <c r="A21" s="3">
        <v>23</v>
      </c>
      <c r="B21" s="4" t="s">
        <v>117</v>
      </c>
      <c r="C21" s="5">
        <v>4.002051282051279</v>
      </c>
      <c r="D21" s="6">
        <f t="shared" ref="D21:D29" si="4">RANK(C21,$C$5:$C$42)</f>
        <v>18</v>
      </c>
      <c r="E21" s="5">
        <v>5.5046413502109743</v>
      </c>
      <c r="F21" s="6">
        <f t="shared" ref="F21:F29" si="5">RANK(E21,$E$5:$E$42)</f>
        <v>16</v>
      </c>
      <c r="G21" s="92">
        <v>5.12</v>
      </c>
      <c r="H21" s="6">
        <f t="shared" si="2"/>
        <v>17</v>
      </c>
      <c r="I21" s="6">
        <f t="shared" si="3"/>
        <v>-1</v>
      </c>
      <c r="J21" s="3">
        <v>22</v>
      </c>
    </row>
    <row r="22" spans="1:10" ht="18.75" customHeight="1">
      <c r="A22" s="3">
        <v>24</v>
      </c>
      <c r="B22" s="4" t="s">
        <v>110</v>
      </c>
      <c r="C22" s="5">
        <v>3.819870410367169</v>
      </c>
      <c r="D22" s="6">
        <f t="shared" si="4"/>
        <v>21</v>
      </c>
      <c r="E22" s="5">
        <v>4.7696498054474681</v>
      </c>
      <c r="F22" s="6">
        <f t="shared" si="5"/>
        <v>23</v>
      </c>
      <c r="G22" s="92">
        <v>4.93</v>
      </c>
      <c r="H22" s="6">
        <f t="shared" si="2"/>
        <v>18</v>
      </c>
      <c r="I22" s="6">
        <f t="shared" si="3"/>
        <v>5</v>
      </c>
      <c r="J22" s="3">
        <v>23</v>
      </c>
    </row>
    <row r="23" spans="1:10" ht="18.75" customHeight="1">
      <c r="A23" s="3">
        <v>25</v>
      </c>
      <c r="B23" s="4" t="s">
        <v>107</v>
      </c>
      <c r="C23" s="5">
        <v>4.0657142857142823</v>
      </c>
      <c r="D23" s="6">
        <f t="shared" si="4"/>
        <v>16</v>
      </c>
      <c r="E23" s="5">
        <v>4.9381625441696153</v>
      </c>
      <c r="F23" s="6">
        <f t="shared" si="5"/>
        <v>21</v>
      </c>
      <c r="G23" s="92">
        <v>4.9000000000000004</v>
      </c>
      <c r="H23" s="6">
        <f t="shared" si="2"/>
        <v>19</v>
      </c>
      <c r="I23" s="6">
        <f t="shared" si="3"/>
        <v>2</v>
      </c>
      <c r="J23" s="3">
        <v>20</v>
      </c>
    </row>
    <row r="24" spans="1:10" ht="18.75" customHeight="1">
      <c r="A24" s="3">
        <v>26</v>
      </c>
      <c r="B24" s="4" t="s">
        <v>119</v>
      </c>
      <c r="C24" s="5">
        <v>3.8805369127516749</v>
      </c>
      <c r="D24" s="6">
        <f t="shared" si="4"/>
        <v>20</v>
      </c>
      <c r="E24" s="5">
        <v>5.4168564920273381</v>
      </c>
      <c r="F24" s="6">
        <f t="shared" si="5"/>
        <v>18</v>
      </c>
      <c r="G24" s="92">
        <v>4.79</v>
      </c>
      <c r="H24" s="6">
        <f t="shared" si="2"/>
        <v>20</v>
      </c>
      <c r="I24" s="6">
        <f t="shared" si="3"/>
        <v>-2</v>
      </c>
      <c r="J24" s="3">
        <v>25</v>
      </c>
    </row>
    <row r="25" spans="1:10" ht="18.75" customHeight="1">
      <c r="A25" s="3">
        <v>27</v>
      </c>
      <c r="B25" s="4" t="s">
        <v>61</v>
      </c>
      <c r="C25" s="5">
        <v>3.6734848484848484</v>
      </c>
      <c r="D25" s="6">
        <f t="shared" si="4"/>
        <v>23</v>
      </c>
      <c r="E25" s="5">
        <v>5.024242424242428</v>
      </c>
      <c r="F25" s="6">
        <f t="shared" si="5"/>
        <v>20</v>
      </c>
      <c r="G25" s="92">
        <v>4.78</v>
      </c>
      <c r="H25" s="6">
        <f t="shared" si="2"/>
        <v>21</v>
      </c>
      <c r="I25" s="6">
        <f t="shared" si="3"/>
        <v>-1</v>
      </c>
      <c r="J25" s="3">
        <v>26</v>
      </c>
    </row>
    <row r="26" spans="1:10" ht="18.75" customHeight="1">
      <c r="A26" s="3">
        <v>28</v>
      </c>
      <c r="B26" s="4" t="s">
        <v>4</v>
      </c>
      <c r="C26" s="5">
        <v>4.531343283582089</v>
      </c>
      <c r="D26" s="6">
        <f t="shared" si="4"/>
        <v>12</v>
      </c>
      <c r="E26" s="5">
        <v>5.1164179104477618</v>
      </c>
      <c r="F26" s="6">
        <f t="shared" si="5"/>
        <v>19</v>
      </c>
      <c r="G26" s="92">
        <v>4.7300000000000004</v>
      </c>
      <c r="H26" s="6">
        <f t="shared" si="2"/>
        <v>22</v>
      </c>
      <c r="I26" s="6">
        <f t="shared" si="3"/>
        <v>-3</v>
      </c>
      <c r="J26" s="3">
        <v>30</v>
      </c>
    </row>
    <row r="27" spans="1:10" ht="18.75" customHeight="1">
      <c r="A27" s="3">
        <v>29</v>
      </c>
      <c r="B27" s="4" t="s">
        <v>112</v>
      </c>
      <c r="C27" s="5">
        <v>4.0946004319654437</v>
      </c>
      <c r="D27" s="6">
        <f t="shared" si="4"/>
        <v>15</v>
      </c>
      <c r="E27" s="5">
        <v>5.6970786516853957</v>
      </c>
      <c r="F27" s="6">
        <f t="shared" si="5"/>
        <v>14</v>
      </c>
      <c r="G27" s="92">
        <v>4.72</v>
      </c>
      <c r="H27" s="6">
        <f t="shared" si="2"/>
        <v>23</v>
      </c>
      <c r="I27" s="6">
        <f t="shared" si="3"/>
        <v>-9</v>
      </c>
      <c r="J27" s="3">
        <v>35</v>
      </c>
    </row>
    <row r="28" spans="1:10" ht="18.75" customHeight="1">
      <c r="A28" s="3">
        <v>30</v>
      </c>
      <c r="B28" s="4" t="s">
        <v>115</v>
      </c>
      <c r="C28" s="5">
        <v>3.7366430260047259</v>
      </c>
      <c r="D28" s="6">
        <f t="shared" si="4"/>
        <v>22</v>
      </c>
      <c r="E28" s="5">
        <v>4.6812500000000004</v>
      </c>
      <c r="F28" s="6">
        <f t="shared" si="5"/>
        <v>24</v>
      </c>
      <c r="G28" s="92">
        <v>4.5599999999999996</v>
      </c>
      <c r="H28" s="6">
        <f t="shared" si="2"/>
        <v>24</v>
      </c>
      <c r="I28" s="6">
        <f t="shared" si="3"/>
        <v>0</v>
      </c>
      <c r="J28" s="3">
        <v>28</v>
      </c>
    </row>
    <row r="29" spans="1:10" ht="18.75" customHeight="1">
      <c r="A29" s="3">
        <v>31</v>
      </c>
      <c r="B29" s="4" t="s">
        <v>126</v>
      </c>
      <c r="C29" s="5">
        <v>3.6447129909365561</v>
      </c>
      <c r="D29" s="6">
        <f t="shared" si="4"/>
        <v>25</v>
      </c>
      <c r="E29" s="5">
        <v>4.3233115468409542</v>
      </c>
      <c r="F29" s="6">
        <f t="shared" si="5"/>
        <v>26</v>
      </c>
      <c r="G29" s="92">
        <v>4.42</v>
      </c>
      <c r="H29" s="6">
        <f t="shared" si="2"/>
        <v>25</v>
      </c>
      <c r="I29" s="6">
        <f t="shared" si="3"/>
        <v>1</v>
      </c>
      <c r="J29" s="3">
        <v>29</v>
      </c>
    </row>
    <row r="30" spans="1:10" ht="18.75" customHeight="1">
      <c r="A30" s="3">
        <v>32</v>
      </c>
      <c r="B30" s="93" t="s">
        <v>125</v>
      </c>
      <c r="C30" s="5"/>
      <c r="D30" s="6"/>
      <c r="E30" s="5"/>
      <c r="F30" s="6"/>
      <c r="G30" s="92">
        <v>4.25</v>
      </c>
      <c r="H30" s="6">
        <f t="shared" si="2"/>
        <v>26</v>
      </c>
      <c r="I30" s="6"/>
      <c r="J30" s="3">
        <v>34</v>
      </c>
    </row>
    <row r="31" spans="1:10" ht="18.75" customHeight="1">
      <c r="A31" s="3">
        <v>33</v>
      </c>
      <c r="B31" s="4" t="s">
        <v>124</v>
      </c>
      <c r="C31" s="5"/>
      <c r="D31" s="6"/>
      <c r="E31" s="5"/>
      <c r="F31" s="6"/>
      <c r="G31" s="92">
        <v>4.18</v>
      </c>
      <c r="H31" s="6">
        <f t="shared" si="2"/>
        <v>27</v>
      </c>
      <c r="I31" s="6"/>
      <c r="J31" s="3">
        <v>33</v>
      </c>
    </row>
    <row r="32" spans="1:10" ht="18.75" customHeight="1">
      <c r="A32" s="3">
        <v>34</v>
      </c>
      <c r="B32" s="4" t="s">
        <v>118</v>
      </c>
      <c r="C32" s="5">
        <v>3.6684210526315777</v>
      </c>
      <c r="D32" s="6">
        <f t="shared" ref="D32:D42" si="6">RANK(C32,$C$5:$C$42)</f>
        <v>24</v>
      </c>
      <c r="E32" s="5">
        <v>4.4000000000000012</v>
      </c>
      <c r="F32" s="6">
        <f t="shared" ref="F32:F42" si="7">RANK(E32,$E$5:$E$42)</f>
        <v>25</v>
      </c>
      <c r="G32" s="92">
        <v>4.09</v>
      </c>
      <c r="H32" s="6">
        <f t="shared" si="2"/>
        <v>28</v>
      </c>
      <c r="I32" s="6">
        <f t="shared" si="3"/>
        <v>-3</v>
      </c>
      <c r="J32" s="3">
        <v>27</v>
      </c>
    </row>
    <row r="33" spans="1:10" ht="18.75" customHeight="1">
      <c r="A33" s="3">
        <v>35</v>
      </c>
      <c r="B33" s="4" t="s">
        <v>116</v>
      </c>
      <c r="C33" s="5">
        <v>3.4620588235294076</v>
      </c>
      <c r="D33" s="6">
        <f t="shared" si="6"/>
        <v>26</v>
      </c>
      <c r="E33" s="5">
        <v>4.8334448160535093</v>
      </c>
      <c r="F33" s="6">
        <f t="shared" si="7"/>
        <v>22</v>
      </c>
      <c r="G33" s="92">
        <v>4.08</v>
      </c>
      <c r="H33" s="6">
        <f t="shared" si="2"/>
        <v>29</v>
      </c>
      <c r="I33" s="6">
        <f t="shared" si="3"/>
        <v>-7</v>
      </c>
      <c r="J33" s="3">
        <v>32</v>
      </c>
    </row>
    <row r="34" spans="1:10" ht="18.75" customHeight="1">
      <c r="A34" s="3">
        <v>36</v>
      </c>
      <c r="B34" s="4" t="s">
        <v>127</v>
      </c>
      <c r="C34" s="5">
        <v>3.1130434782608676</v>
      </c>
      <c r="D34" s="6">
        <f t="shared" si="6"/>
        <v>30</v>
      </c>
      <c r="E34" s="5">
        <v>3.9204819277108438</v>
      </c>
      <c r="F34" s="6">
        <f t="shared" si="7"/>
        <v>30</v>
      </c>
      <c r="G34" s="92">
        <v>3.92</v>
      </c>
      <c r="H34" s="6">
        <f t="shared" si="2"/>
        <v>30</v>
      </c>
      <c r="I34" s="6">
        <f t="shared" si="3"/>
        <v>0</v>
      </c>
      <c r="J34" s="3">
        <v>31</v>
      </c>
    </row>
    <row r="35" spans="1:10" ht="18.75" customHeight="1">
      <c r="A35" s="3">
        <v>37</v>
      </c>
      <c r="B35" s="4" t="s">
        <v>235</v>
      </c>
      <c r="C35" s="5">
        <v>3.263157894736842</v>
      </c>
      <c r="D35" s="6">
        <f t="shared" si="6"/>
        <v>27</v>
      </c>
      <c r="E35" s="5">
        <v>3.9862068965517237</v>
      </c>
      <c r="F35" s="6">
        <f t="shared" si="7"/>
        <v>29</v>
      </c>
      <c r="G35" s="92">
        <v>3.86</v>
      </c>
      <c r="H35" s="6">
        <f t="shared" si="2"/>
        <v>31</v>
      </c>
      <c r="I35" s="6">
        <f t="shared" si="3"/>
        <v>-2</v>
      </c>
      <c r="J35" s="3">
        <v>37</v>
      </c>
    </row>
    <row r="36" spans="1:10" ht="19.5" customHeight="1">
      <c r="A36" s="3">
        <v>38</v>
      </c>
      <c r="B36" s="4" t="s">
        <v>122</v>
      </c>
      <c r="C36" s="5">
        <v>3.1292682926829274</v>
      </c>
      <c r="D36" s="6">
        <f t="shared" si="6"/>
        <v>28</v>
      </c>
      <c r="E36" s="5">
        <v>4.1610108303249094</v>
      </c>
      <c r="F36" s="6">
        <f t="shared" si="7"/>
        <v>27</v>
      </c>
      <c r="G36" s="92">
        <v>3.57</v>
      </c>
      <c r="H36" s="6">
        <f t="shared" si="2"/>
        <v>32</v>
      </c>
      <c r="I36" s="6">
        <f t="shared" si="3"/>
        <v>-5</v>
      </c>
      <c r="J36" s="3">
        <v>38</v>
      </c>
    </row>
    <row r="37" spans="1:10" ht="19.5" customHeight="1">
      <c r="A37" s="3">
        <v>39</v>
      </c>
      <c r="B37" s="4" t="s">
        <v>131</v>
      </c>
      <c r="C37" s="5">
        <v>2.9868852459016391</v>
      </c>
      <c r="D37" s="6">
        <f t="shared" si="6"/>
        <v>34</v>
      </c>
      <c r="E37" s="5">
        <v>4.0264705882352922</v>
      </c>
      <c r="F37" s="6">
        <f t="shared" si="7"/>
        <v>28</v>
      </c>
      <c r="G37" s="92">
        <v>3.42</v>
      </c>
      <c r="H37" s="6">
        <f t="shared" si="2"/>
        <v>33</v>
      </c>
      <c r="I37" s="6">
        <f t="shared" si="3"/>
        <v>-5</v>
      </c>
      <c r="J37" s="3">
        <v>42</v>
      </c>
    </row>
    <row r="38" spans="1:10" ht="19.5" customHeight="1">
      <c r="A38" s="3">
        <v>40</v>
      </c>
      <c r="B38" s="4" t="s">
        <v>123</v>
      </c>
      <c r="C38" s="5">
        <v>3.1232876712328763</v>
      </c>
      <c r="D38" s="6">
        <f t="shared" si="6"/>
        <v>29</v>
      </c>
      <c r="E38" s="5">
        <v>3.5219512195121951</v>
      </c>
      <c r="F38" s="6">
        <f t="shared" si="7"/>
        <v>32</v>
      </c>
      <c r="G38" s="92">
        <v>3.29</v>
      </c>
      <c r="H38" s="6">
        <f t="shared" si="2"/>
        <v>34</v>
      </c>
      <c r="I38" s="6">
        <f t="shared" si="3"/>
        <v>-2</v>
      </c>
      <c r="J38" s="3">
        <v>43</v>
      </c>
    </row>
    <row r="39" spans="1:10" ht="19.5" customHeight="1">
      <c r="A39" s="3">
        <v>41</v>
      </c>
      <c r="B39" s="4" t="s">
        <v>47</v>
      </c>
      <c r="C39" s="5">
        <v>3</v>
      </c>
      <c r="D39" s="6">
        <f t="shared" si="6"/>
        <v>33</v>
      </c>
      <c r="E39" s="5">
        <v>3.3652173913043479</v>
      </c>
      <c r="F39" s="6">
        <f t="shared" si="7"/>
        <v>33</v>
      </c>
      <c r="G39" s="92">
        <v>3.28</v>
      </c>
      <c r="H39" s="6">
        <f t="shared" si="2"/>
        <v>35</v>
      </c>
      <c r="I39" s="6">
        <f t="shared" si="3"/>
        <v>-2</v>
      </c>
      <c r="J39" s="3">
        <v>44</v>
      </c>
    </row>
    <row r="40" spans="1:10" ht="19.5" customHeight="1">
      <c r="A40" s="3">
        <v>42</v>
      </c>
      <c r="B40" s="4" t="s">
        <v>27</v>
      </c>
      <c r="C40" s="5">
        <v>2.8275000000000001</v>
      </c>
      <c r="D40" s="6">
        <f t="shared" si="6"/>
        <v>35</v>
      </c>
      <c r="E40" s="5">
        <v>3.6302702702702727</v>
      </c>
      <c r="F40" s="6">
        <f t="shared" si="7"/>
        <v>31</v>
      </c>
      <c r="G40" s="92">
        <v>3.2</v>
      </c>
      <c r="H40" s="6">
        <f t="shared" si="2"/>
        <v>36</v>
      </c>
      <c r="I40" s="6">
        <f t="shared" si="3"/>
        <v>-5</v>
      </c>
      <c r="J40" s="3">
        <v>45</v>
      </c>
    </row>
    <row r="41" spans="1:10" ht="19.5" customHeight="1">
      <c r="A41" s="3">
        <v>43</v>
      </c>
      <c r="B41" s="4" t="s">
        <v>66</v>
      </c>
      <c r="C41" s="5">
        <v>3.0064814814814831</v>
      </c>
      <c r="D41" s="6">
        <f t="shared" si="6"/>
        <v>32</v>
      </c>
      <c r="E41" s="5">
        <v>3.202832861189802</v>
      </c>
      <c r="F41" s="6">
        <f t="shared" si="7"/>
        <v>34</v>
      </c>
      <c r="G41" s="92">
        <v>3.05</v>
      </c>
      <c r="H41" s="6">
        <f t="shared" si="2"/>
        <v>37</v>
      </c>
      <c r="I41" s="6">
        <f t="shared" si="3"/>
        <v>-3</v>
      </c>
      <c r="J41" s="3">
        <v>46</v>
      </c>
    </row>
    <row r="42" spans="1:10" ht="19.5" customHeight="1">
      <c r="A42" s="3">
        <v>44</v>
      </c>
      <c r="B42" s="4" t="s">
        <v>236</v>
      </c>
      <c r="C42" s="5">
        <v>3.0695652173913039</v>
      </c>
      <c r="D42" s="6">
        <f t="shared" si="6"/>
        <v>31</v>
      </c>
      <c r="E42" s="5">
        <v>3.1209302325581394</v>
      </c>
      <c r="F42" s="6">
        <f t="shared" si="7"/>
        <v>35</v>
      </c>
      <c r="G42" s="92"/>
      <c r="H42" s="6"/>
      <c r="I42" s="6"/>
      <c r="J42" s="3">
        <v>47</v>
      </c>
    </row>
    <row r="43" spans="1:10" ht="19.5" customHeight="1">
      <c r="A43" s="276" t="s">
        <v>5</v>
      </c>
      <c r="B43" s="276"/>
      <c r="C43" s="9">
        <f>AVERAGE(C5:C34)</f>
        <v>4.4899532165607985</v>
      </c>
      <c r="D43" s="8"/>
      <c r="E43" s="10">
        <v>5.98</v>
      </c>
      <c r="F43" s="10"/>
      <c r="G43" s="10">
        <v>5.43</v>
      </c>
      <c r="H43" s="10"/>
      <c r="I43" s="8"/>
      <c r="J43" s="2"/>
    </row>
  </sheetData>
  <mergeCells count="9">
    <mergeCell ref="A43:B43"/>
    <mergeCell ref="A1:I1"/>
    <mergeCell ref="A2:I2"/>
    <mergeCell ref="A3:A4"/>
    <mergeCell ref="B3:B4"/>
    <mergeCell ref="C3:D3"/>
    <mergeCell ref="E3:F3"/>
    <mergeCell ref="G3:H3"/>
    <mergeCell ref="I3:I4"/>
  </mergeCells>
  <pageMargins left="0.9375" right="0.4375" top="0.48958333333333331" bottom="0.43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683FD-5C7F-494A-9D13-17C4F264104C}">
  <dimension ref="A1:N42"/>
  <sheetViews>
    <sheetView view="pageLayout" zoomScale="85" zoomScaleNormal="100" zoomScaleSheetLayoutView="115" zoomScalePageLayoutView="85" workbookViewId="0">
      <selection activeCell="K43" sqref="K43"/>
    </sheetView>
  </sheetViews>
  <sheetFormatPr defaultRowHeight="18.75"/>
  <cols>
    <col min="1" max="1" width="4.85546875" style="2" customWidth="1"/>
    <col min="2" max="2" width="29.5703125" style="2" customWidth="1"/>
    <col min="3" max="8" width="6.7109375" style="2" customWidth="1"/>
    <col min="9" max="9" width="22.140625" style="2" hidden="1" customWidth="1"/>
    <col min="10" max="10" width="9.140625" style="94" hidden="1" customWidth="1"/>
    <col min="11" max="11" width="9.140625" style="11"/>
    <col min="12" max="12" width="10.85546875" style="11" customWidth="1"/>
    <col min="13" max="13" width="9.140625" style="11"/>
    <col min="14" max="14" width="10.42578125" style="11" customWidth="1"/>
    <col min="15" max="16384" width="9.140625" style="2"/>
  </cols>
  <sheetData>
    <row r="1" spans="1:14" ht="44.25" customHeight="1">
      <c r="A1" s="285" t="s">
        <v>245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>
      <c r="A2" s="286" t="s">
        <v>0</v>
      </c>
      <c r="B2" s="286" t="s">
        <v>1</v>
      </c>
      <c r="C2" s="287">
        <v>2020</v>
      </c>
      <c r="D2" s="287"/>
      <c r="E2" s="287">
        <v>2021</v>
      </c>
      <c r="F2" s="287"/>
      <c r="G2" s="286">
        <v>2022</v>
      </c>
      <c r="H2" s="286"/>
      <c r="I2" s="287" t="s">
        <v>20</v>
      </c>
      <c r="J2" s="287"/>
      <c r="K2" s="287" t="s">
        <v>89</v>
      </c>
      <c r="L2" s="287"/>
      <c r="M2" s="287"/>
      <c r="N2" s="287"/>
    </row>
    <row r="3" spans="1:14" s="1" customFormat="1" ht="42.75" customHeight="1">
      <c r="A3" s="286"/>
      <c r="B3" s="286"/>
      <c r="C3" s="64" t="s">
        <v>2</v>
      </c>
      <c r="D3" s="64" t="s">
        <v>3</v>
      </c>
      <c r="E3" s="64" t="s">
        <v>2</v>
      </c>
      <c r="F3" s="64" t="s">
        <v>3</v>
      </c>
      <c r="G3" s="64" t="s">
        <v>2</v>
      </c>
      <c r="H3" s="64" t="s">
        <v>3</v>
      </c>
      <c r="I3" s="64" t="s">
        <v>2</v>
      </c>
      <c r="J3" s="64" t="s">
        <v>3</v>
      </c>
      <c r="K3" s="64" t="s">
        <v>2</v>
      </c>
      <c r="L3" s="64" t="s">
        <v>90</v>
      </c>
      <c r="M3" s="64" t="s">
        <v>3</v>
      </c>
      <c r="N3" s="64" t="s">
        <v>91</v>
      </c>
    </row>
    <row r="4" spans="1:14" ht="18.75" customHeight="1">
      <c r="A4" s="3">
        <v>1</v>
      </c>
      <c r="B4" s="4" t="s">
        <v>99</v>
      </c>
      <c r="C4" s="5">
        <v>7.0917333333333303</v>
      </c>
      <c r="D4" s="6">
        <f t="shared" ref="D4:D18" si="0">RANK(C4,$C$4:$C$41)</f>
        <v>1</v>
      </c>
      <c r="E4" s="5">
        <v>8.7002610966057503</v>
      </c>
      <c r="F4" s="6">
        <f t="shared" ref="F4:F18" si="1">RANK(E4,$E$4:$E$41)</f>
        <v>1</v>
      </c>
      <c r="G4" s="92">
        <v>8.26</v>
      </c>
      <c r="H4" s="6">
        <f t="shared" ref="H4:H39" si="2">RANK(G4,$G$4:$G$41)</f>
        <v>1</v>
      </c>
      <c r="I4" s="5">
        <v>7.7636635141861596</v>
      </c>
      <c r="J4" s="6">
        <f t="shared" ref="J4:J41" si="3">RANK(I4,$I$4:$I$41)</f>
        <v>1</v>
      </c>
      <c r="K4" s="5">
        <v>7.5728821580690981</v>
      </c>
      <c r="L4" s="5">
        <f t="shared" ref="L4:L42" si="4">K4-G4</f>
        <v>-0.68711784193090164</v>
      </c>
      <c r="M4" s="6">
        <f t="shared" ref="M4:M41" si="5">RANK(K4,$K$4:$K$41)</f>
        <v>1</v>
      </c>
      <c r="N4" s="6">
        <f t="shared" ref="N4:N39" si="6">H4-M4</f>
        <v>0</v>
      </c>
    </row>
    <row r="5" spans="1:14" ht="18.75" customHeight="1">
      <c r="A5" s="3">
        <v>2</v>
      </c>
      <c r="B5" s="4" t="s">
        <v>103</v>
      </c>
      <c r="C5" s="5">
        <v>6.2351713859910625</v>
      </c>
      <c r="D5" s="6">
        <f t="shared" si="0"/>
        <v>2</v>
      </c>
      <c r="E5" s="5">
        <v>8.5980609418282672</v>
      </c>
      <c r="F5" s="6">
        <f t="shared" si="1"/>
        <v>2</v>
      </c>
      <c r="G5" s="92">
        <v>7.68</v>
      </c>
      <c r="H5" s="6">
        <f t="shared" si="2"/>
        <v>2</v>
      </c>
      <c r="I5" s="5">
        <v>6.82656563126252</v>
      </c>
      <c r="J5" s="6">
        <f t="shared" si="3"/>
        <v>5</v>
      </c>
      <c r="K5" s="5">
        <v>6.8397540983606504</v>
      </c>
      <c r="L5" s="5">
        <f t="shared" si="4"/>
        <v>-0.84024590163934931</v>
      </c>
      <c r="M5" s="6">
        <f t="shared" si="5"/>
        <v>6</v>
      </c>
      <c r="N5" s="6">
        <f t="shared" si="6"/>
        <v>-4</v>
      </c>
    </row>
    <row r="6" spans="1:14" ht="18.75" customHeight="1">
      <c r="A6" s="3">
        <v>3</v>
      </c>
      <c r="B6" s="4" t="s">
        <v>101</v>
      </c>
      <c r="C6" s="5">
        <v>5.2952526799387423</v>
      </c>
      <c r="D6" s="6">
        <f t="shared" si="0"/>
        <v>5</v>
      </c>
      <c r="E6" s="5">
        <v>7.4626780626780604</v>
      </c>
      <c r="F6" s="6">
        <f t="shared" si="1"/>
        <v>4</v>
      </c>
      <c r="G6" s="92">
        <v>6.74</v>
      </c>
      <c r="H6" s="6">
        <f t="shared" si="2"/>
        <v>3</v>
      </c>
      <c r="I6" s="5">
        <v>6.8584211913547639</v>
      </c>
      <c r="J6" s="6">
        <f t="shared" si="3"/>
        <v>4</v>
      </c>
      <c r="K6" s="5">
        <v>6.998116169544736</v>
      </c>
      <c r="L6" s="5">
        <f t="shared" si="4"/>
        <v>0.25811616954473582</v>
      </c>
      <c r="M6" s="6">
        <f t="shared" si="5"/>
        <v>3</v>
      </c>
      <c r="N6" s="6">
        <f t="shared" si="6"/>
        <v>0</v>
      </c>
    </row>
    <row r="7" spans="1:14" ht="18.75" customHeight="1">
      <c r="A7" s="3">
        <v>4</v>
      </c>
      <c r="B7" s="4" t="s">
        <v>35</v>
      </c>
      <c r="C7" s="5">
        <v>5.8831683168316831</v>
      </c>
      <c r="D7" s="6">
        <f t="shared" si="0"/>
        <v>3</v>
      </c>
      <c r="E7" s="5">
        <v>7.9923529411764749</v>
      </c>
      <c r="F7" s="6">
        <f t="shared" si="1"/>
        <v>3</v>
      </c>
      <c r="G7" s="92">
        <v>6.66</v>
      </c>
      <c r="H7" s="6">
        <f t="shared" si="2"/>
        <v>4</v>
      </c>
      <c r="I7" s="5">
        <v>6.7954773869346772</v>
      </c>
      <c r="J7" s="6">
        <f t="shared" si="3"/>
        <v>6</v>
      </c>
      <c r="K7" s="5">
        <v>6.9395278833967096</v>
      </c>
      <c r="L7" s="5">
        <f t="shared" si="4"/>
        <v>0.27952788339670942</v>
      </c>
      <c r="M7" s="6">
        <f t="shared" si="5"/>
        <v>4</v>
      </c>
      <c r="N7" s="6">
        <f t="shared" si="6"/>
        <v>0</v>
      </c>
    </row>
    <row r="8" spans="1:14" ht="18.75" customHeight="1">
      <c r="A8" s="3">
        <v>5</v>
      </c>
      <c r="B8" s="4" t="s">
        <v>104</v>
      </c>
      <c r="C8" s="5">
        <v>5.0664406779660993</v>
      </c>
      <c r="D8" s="6">
        <f t="shared" si="0"/>
        <v>7</v>
      </c>
      <c r="E8" s="5">
        <v>7.3549915397631134</v>
      </c>
      <c r="F8" s="6">
        <f t="shared" si="1"/>
        <v>5</v>
      </c>
      <c r="G8" s="92">
        <v>6.46</v>
      </c>
      <c r="H8" s="6">
        <f t="shared" si="2"/>
        <v>5</v>
      </c>
      <c r="I8" s="5">
        <v>7.0845326716294528</v>
      </c>
      <c r="J8" s="6">
        <f t="shared" si="3"/>
        <v>3</v>
      </c>
      <c r="K8" s="5">
        <v>7.1875510204081676</v>
      </c>
      <c r="L8" s="5">
        <f t="shared" si="4"/>
        <v>0.72755102040816766</v>
      </c>
      <c r="M8" s="6">
        <f t="shared" si="5"/>
        <v>2</v>
      </c>
      <c r="N8" s="6">
        <f t="shared" si="6"/>
        <v>3</v>
      </c>
    </row>
    <row r="9" spans="1:14" ht="18.75" customHeight="1">
      <c r="A9" s="3">
        <v>6</v>
      </c>
      <c r="B9" s="4" t="s">
        <v>106</v>
      </c>
      <c r="C9" s="5">
        <v>4.5003095975232226</v>
      </c>
      <c r="D9" s="6">
        <f t="shared" si="0"/>
        <v>13</v>
      </c>
      <c r="E9" s="5">
        <v>6.2559782608695649</v>
      </c>
      <c r="F9" s="6">
        <f t="shared" si="1"/>
        <v>11</v>
      </c>
      <c r="G9" s="92">
        <v>5.96</v>
      </c>
      <c r="H9" s="6">
        <f t="shared" si="2"/>
        <v>6</v>
      </c>
      <c r="I9" s="5">
        <v>6.1861697140178169</v>
      </c>
      <c r="J9" s="6">
        <f t="shared" si="3"/>
        <v>14</v>
      </c>
      <c r="K9" s="5">
        <v>6.2969313200194845</v>
      </c>
      <c r="L9" s="5">
        <f t="shared" si="4"/>
        <v>0.33693132001948456</v>
      </c>
      <c r="M9" s="6">
        <f t="shared" si="5"/>
        <v>13</v>
      </c>
      <c r="N9" s="6">
        <f t="shared" si="6"/>
        <v>-7</v>
      </c>
    </row>
    <row r="10" spans="1:14" ht="18.75" customHeight="1">
      <c r="A10" s="3">
        <v>7</v>
      </c>
      <c r="B10" s="4" t="s">
        <v>108</v>
      </c>
      <c r="C10" s="5">
        <v>5.6128388017118445</v>
      </c>
      <c r="D10" s="6">
        <f t="shared" si="0"/>
        <v>4</v>
      </c>
      <c r="E10" s="5">
        <v>6.9291839557399779</v>
      </c>
      <c r="F10" s="6">
        <f t="shared" si="1"/>
        <v>6</v>
      </c>
      <c r="G10" s="92">
        <v>5.94</v>
      </c>
      <c r="H10" s="6">
        <f t="shared" si="2"/>
        <v>7</v>
      </c>
      <c r="I10" s="5">
        <v>6.2521776364081187</v>
      </c>
      <c r="J10" s="6">
        <f t="shared" si="3"/>
        <v>12</v>
      </c>
      <c r="K10" s="5">
        <v>6.4056843094268707</v>
      </c>
      <c r="L10" s="5">
        <f t="shared" si="4"/>
        <v>0.46568430942687034</v>
      </c>
      <c r="M10" s="6">
        <f t="shared" si="5"/>
        <v>10</v>
      </c>
      <c r="N10" s="6">
        <f t="shared" si="6"/>
        <v>-3</v>
      </c>
    </row>
    <row r="11" spans="1:14" ht="18.75" customHeight="1">
      <c r="A11" s="3">
        <v>8</v>
      </c>
      <c r="B11" s="4" t="s">
        <v>100</v>
      </c>
      <c r="C11" s="5">
        <v>4.6844696969696997</v>
      </c>
      <c r="D11" s="6">
        <f t="shared" si="0"/>
        <v>8</v>
      </c>
      <c r="E11" s="5">
        <v>6.3391969407265787</v>
      </c>
      <c r="F11" s="6">
        <f t="shared" si="1"/>
        <v>8</v>
      </c>
      <c r="G11" s="92">
        <v>5.75</v>
      </c>
      <c r="H11" s="6">
        <f t="shared" si="2"/>
        <v>8</v>
      </c>
      <c r="I11" s="5">
        <v>7.1590896314803176</v>
      </c>
      <c r="J11" s="6">
        <f t="shared" si="3"/>
        <v>2</v>
      </c>
      <c r="K11" s="5">
        <v>6.9231730168644576</v>
      </c>
      <c r="L11" s="5">
        <f t="shared" si="4"/>
        <v>1.1731730168644576</v>
      </c>
      <c r="M11" s="6">
        <f t="shared" si="5"/>
        <v>5</v>
      </c>
      <c r="N11" s="6">
        <f t="shared" si="6"/>
        <v>3</v>
      </c>
    </row>
    <row r="12" spans="1:14" ht="18.75" customHeight="1">
      <c r="A12" s="3">
        <v>9</v>
      </c>
      <c r="B12" s="4" t="s">
        <v>102</v>
      </c>
      <c r="C12" s="5">
        <v>4.6176211453744509</v>
      </c>
      <c r="D12" s="6">
        <f t="shared" si="0"/>
        <v>11</v>
      </c>
      <c r="E12" s="5">
        <v>6.0510204081632688</v>
      </c>
      <c r="F12" s="6">
        <f t="shared" si="1"/>
        <v>12</v>
      </c>
      <c r="G12" s="92">
        <v>5.68</v>
      </c>
      <c r="H12" s="6">
        <f t="shared" si="2"/>
        <v>9</v>
      </c>
      <c r="I12" s="5">
        <v>6.0563508771929868</v>
      </c>
      <c r="J12" s="6">
        <f t="shared" si="3"/>
        <v>16</v>
      </c>
      <c r="K12" s="5">
        <v>6.2951001053740825</v>
      </c>
      <c r="L12" s="5">
        <f t="shared" si="4"/>
        <v>0.61510010537408277</v>
      </c>
      <c r="M12" s="6">
        <f t="shared" si="5"/>
        <v>14</v>
      </c>
      <c r="N12" s="6">
        <f t="shared" si="6"/>
        <v>-5</v>
      </c>
    </row>
    <row r="13" spans="1:14" ht="18.75" customHeight="1">
      <c r="A13" s="3">
        <v>10</v>
      </c>
      <c r="B13" s="4" t="s">
        <v>105</v>
      </c>
      <c r="C13" s="5">
        <v>5.0768707482993216</v>
      </c>
      <c r="D13" s="6">
        <f t="shared" si="0"/>
        <v>6</v>
      </c>
      <c r="E13" s="5">
        <v>6.5071057192374369</v>
      </c>
      <c r="F13" s="6">
        <f t="shared" si="1"/>
        <v>7</v>
      </c>
      <c r="G13" s="92">
        <v>5.63</v>
      </c>
      <c r="H13" s="6">
        <f t="shared" si="2"/>
        <v>10</v>
      </c>
      <c r="I13" s="5">
        <v>6.6958995459704838</v>
      </c>
      <c r="J13" s="6">
        <f t="shared" si="3"/>
        <v>7</v>
      </c>
      <c r="K13" s="5">
        <v>6.6822757111597362</v>
      </c>
      <c r="L13" s="5">
        <f t="shared" si="4"/>
        <v>1.0522757111597363</v>
      </c>
      <c r="M13" s="6">
        <f t="shared" si="5"/>
        <v>8</v>
      </c>
      <c r="N13" s="6">
        <f t="shared" si="6"/>
        <v>2</v>
      </c>
    </row>
    <row r="14" spans="1:14" ht="18.75" customHeight="1">
      <c r="A14" s="3">
        <v>11</v>
      </c>
      <c r="B14" s="4" t="s">
        <v>111</v>
      </c>
      <c r="C14" s="5">
        <v>4.0354124748490943</v>
      </c>
      <c r="D14" s="6">
        <f t="shared" si="0"/>
        <v>17</v>
      </c>
      <c r="E14" s="5">
        <v>5.5996282527881061</v>
      </c>
      <c r="F14" s="6">
        <f t="shared" si="1"/>
        <v>15</v>
      </c>
      <c r="G14" s="92">
        <v>5.63</v>
      </c>
      <c r="H14" s="6">
        <f t="shared" si="2"/>
        <v>10</v>
      </c>
      <c r="I14" s="5">
        <v>6.3937647058823446</v>
      </c>
      <c r="J14" s="6">
        <f t="shared" si="3"/>
        <v>11</v>
      </c>
      <c r="K14" s="5">
        <v>6.2820825515947458</v>
      </c>
      <c r="L14" s="5">
        <f t="shared" si="4"/>
        <v>0.65208255159474593</v>
      </c>
      <c r="M14" s="6">
        <f t="shared" si="5"/>
        <v>15</v>
      </c>
      <c r="N14" s="6">
        <f t="shared" si="6"/>
        <v>-5</v>
      </c>
    </row>
    <row r="15" spans="1:14" ht="18.75" customHeight="1">
      <c r="A15" s="3">
        <v>12</v>
      </c>
      <c r="B15" s="4" t="s">
        <v>113</v>
      </c>
      <c r="C15" s="5">
        <v>4.6782786885245944</v>
      </c>
      <c r="D15" s="6">
        <f t="shared" si="0"/>
        <v>10</v>
      </c>
      <c r="E15" s="5">
        <v>6.2963249516441016</v>
      </c>
      <c r="F15" s="6">
        <f t="shared" si="1"/>
        <v>10</v>
      </c>
      <c r="G15" s="92">
        <v>5.61</v>
      </c>
      <c r="H15" s="6">
        <f t="shared" si="2"/>
        <v>12</v>
      </c>
      <c r="I15" s="5">
        <v>6.5861780104712135</v>
      </c>
      <c r="J15" s="6">
        <f t="shared" si="3"/>
        <v>9</v>
      </c>
      <c r="K15" s="5">
        <v>6.435931492485147</v>
      </c>
      <c r="L15" s="5">
        <f t="shared" si="4"/>
        <v>0.82593149248514663</v>
      </c>
      <c r="M15" s="6">
        <f t="shared" si="5"/>
        <v>9</v>
      </c>
      <c r="N15" s="6">
        <f t="shared" si="6"/>
        <v>3</v>
      </c>
    </row>
    <row r="16" spans="1:14" ht="18.75" customHeight="1">
      <c r="A16" s="3">
        <v>13</v>
      </c>
      <c r="B16" s="4" t="s">
        <v>114</v>
      </c>
      <c r="C16" s="5">
        <v>4.1422222222222222</v>
      </c>
      <c r="D16" s="6">
        <f t="shared" si="0"/>
        <v>14</v>
      </c>
      <c r="E16" s="5">
        <v>5.4869999999999903</v>
      </c>
      <c r="F16" s="6">
        <f t="shared" si="1"/>
        <v>17</v>
      </c>
      <c r="G16" s="92">
        <v>5.58</v>
      </c>
      <c r="H16" s="6">
        <f t="shared" si="2"/>
        <v>13</v>
      </c>
      <c r="I16" s="5">
        <v>6.2084416740872692</v>
      </c>
      <c r="J16" s="6">
        <f t="shared" si="3"/>
        <v>13</v>
      </c>
      <c r="K16" s="5">
        <v>6.2481306943135397</v>
      </c>
      <c r="L16" s="5">
        <f t="shared" si="4"/>
        <v>0.66813069431353966</v>
      </c>
      <c r="M16" s="6">
        <f t="shared" si="5"/>
        <v>16</v>
      </c>
      <c r="N16" s="6">
        <f t="shared" si="6"/>
        <v>-3</v>
      </c>
    </row>
    <row r="17" spans="1:14" ht="18.75" customHeight="1">
      <c r="A17" s="3">
        <v>14</v>
      </c>
      <c r="B17" s="4" t="s">
        <v>26</v>
      </c>
      <c r="C17" s="5">
        <v>3.9381355932203403</v>
      </c>
      <c r="D17" s="6">
        <f t="shared" si="0"/>
        <v>19</v>
      </c>
      <c r="E17" s="5">
        <v>5.7995943204868112</v>
      </c>
      <c r="F17" s="6">
        <f t="shared" si="1"/>
        <v>13</v>
      </c>
      <c r="G17" s="92">
        <v>5.41</v>
      </c>
      <c r="H17" s="6">
        <f t="shared" si="2"/>
        <v>14</v>
      </c>
      <c r="I17" s="5">
        <v>6.1477174991730035</v>
      </c>
      <c r="J17" s="6">
        <f t="shared" si="3"/>
        <v>15</v>
      </c>
      <c r="K17" s="5">
        <v>5.8121697490092483</v>
      </c>
      <c r="L17" s="5">
        <f t="shared" si="4"/>
        <v>0.40216974900924818</v>
      </c>
      <c r="M17" s="6">
        <f t="shared" si="5"/>
        <v>21</v>
      </c>
      <c r="N17" s="6">
        <f t="shared" si="6"/>
        <v>-7</v>
      </c>
    </row>
    <row r="18" spans="1:14" ht="18.75" customHeight="1">
      <c r="A18" s="3">
        <v>15</v>
      </c>
      <c r="B18" s="4" t="s">
        <v>109</v>
      </c>
      <c r="C18" s="5">
        <v>4.6783306581059421</v>
      </c>
      <c r="D18" s="6">
        <f t="shared" si="0"/>
        <v>9</v>
      </c>
      <c r="E18" s="5">
        <v>6.3033576642335767</v>
      </c>
      <c r="F18" s="6">
        <f t="shared" si="1"/>
        <v>9</v>
      </c>
      <c r="G18" s="92">
        <v>5.38</v>
      </c>
      <c r="H18" s="6">
        <f t="shared" si="2"/>
        <v>15</v>
      </c>
      <c r="I18" s="5">
        <v>6.4089756097560793</v>
      </c>
      <c r="J18" s="6">
        <f t="shared" si="3"/>
        <v>10</v>
      </c>
      <c r="K18" s="5">
        <v>6.6833280757097819</v>
      </c>
      <c r="L18" s="5">
        <f t="shared" si="4"/>
        <v>1.303328075709782</v>
      </c>
      <c r="M18" s="6">
        <f t="shared" si="5"/>
        <v>7</v>
      </c>
      <c r="N18" s="6">
        <f t="shared" si="6"/>
        <v>8</v>
      </c>
    </row>
    <row r="19" spans="1:14" ht="18.75" customHeight="1">
      <c r="A19" s="3">
        <v>16</v>
      </c>
      <c r="B19" s="7" t="s">
        <v>120</v>
      </c>
      <c r="C19" s="5"/>
      <c r="D19" s="6"/>
      <c r="E19" s="5"/>
      <c r="F19" s="6"/>
      <c r="G19" s="92">
        <v>5.16</v>
      </c>
      <c r="H19" s="6">
        <f t="shared" si="2"/>
        <v>16</v>
      </c>
      <c r="I19" s="5">
        <v>4.2151515151515149</v>
      </c>
      <c r="J19" s="6">
        <f t="shared" si="3"/>
        <v>35</v>
      </c>
      <c r="K19" s="5">
        <v>4.835</v>
      </c>
      <c r="L19" s="5">
        <f t="shared" si="4"/>
        <v>-0.32500000000000018</v>
      </c>
      <c r="M19" s="6">
        <f t="shared" si="5"/>
        <v>31</v>
      </c>
      <c r="N19" s="6">
        <f t="shared" si="6"/>
        <v>-15</v>
      </c>
    </row>
    <row r="20" spans="1:14" ht="18.75" customHeight="1">
      <c r="A20" s="3">
        <v>17</v>
      </c>
      <c r="B20" s="4" t="s">
        <v>117</v>
      </c>
      <c r="C20" s="5">
        <v>4.002051282051279</v>
      </c>
      <c r="D20" s="6">
        <f t="shared" ref="D20:D28" si="7">RANK(C20,$C$4:$C$41)</f>
        <v>18</v>
      </c>
      <c r="E20" s="5">
        <v>5.5046413502109743</v>
      </c>
      <c r="F20" s="6">
        <f t="shared" ref="F20:F28" si="8">RANK(E20,$E$4:$E$41)</f>
        <v>16</v>
      </c>
      <c r="G20" s="92">
        <v>5.12</v>
      </c>
      <c r="H20" s="6">
        <f t="shared" si="2"/>
        <v>17</v>
      </c>
      <c r="I20" s="5">
        <v>5.9164406779661043</v>
      </c>
      <c r="J20" s="6">
        <f t="shared" si="3"/>
        <v>21</v>
      </c>
      <c r="K20" s="5">
        <v>5.941326530612244</v>
      </c>
      <c r="L20" s="5">
        <f t="shared" si="4"/>
        <v>0.82132653061224392</v>
      </c>
      <c r="M20" s="6">
        <f t="shared" si="5"/>
        <v>18</v>
      </c>
      <c r="N20" s="6">
        <f t="shared" si="6"/>
        <v>-1</v>
      </c>
    </row>
    <row r="21" spans="1:14" ht="18.75" customHeight="1">
      <c r="A21" s="3">
        <v>18</v>
      </c>
      <c r="B21" s="4" t="s">
        <v>110</v>
      </c>
      <c r="C21" s="5">
        <v>3.819870410367169</v>
      </c>
      <c r="D21" s="6">
        <f t="shared" si="7"/>
        <v>21</v>
      </c>
      <c r="E21" s="5">
        <v>4.7696498054474681</v>
      </c>
      <c r="F21" s="6">
        <f t="shared" si="8"/>
        <v>23</v>
      </c>
      <c r="G21" s="92">
        <v>4.93</v>
      </c>
      <c r="H21" s="6">
        <f t="shared" si="2"/>
        <v>18</v>
      </c>
      <c r="I21" s="5">
        <v>6.0110855728429957</v>
      </c>
      <c r="J21" s="6">
        <f t="shared" si="3"/>
        <v>17</v>
      </c>
      <c r="K21" s="5">
        <v>5.7583126550868462</v>
      </c>
      <c r="L21" s="5">
        <f t="shared" si="4"/>
        <v>0.82831265508684648</v>
      </c>
      <c r="M21" s="6">
        <f t="shared" si="5"/>
        <v>23</v>
      </c>
      <c r="N21" s="6">
        <f t="shared" si="6"/>
        <v>-5</v>
      </c>
    </row>
    <row r="22" spans="1:14" ht="18.75" customHeight="1">
      <c r="A22" s="3">
        <v>19</v>
      </c>
      <c r="B22" s="4" t="s">
        <v>107</v>
      </c>
      <c r="C22" s="5">
        <v>4.0657142857142823</v>
      </c>
      <c r="D22" s="6">
        <f t="shared" si="7"/>
        <v>16</v>
      </c>
      <c r="E22" s="5">
        <v>4.9381625441696153</v>
      </c>
      <c r="F22" s="6">
        <f t="shared" si="8"/>
        <v>21</v>
      </c>
      <c r="G22" s="92">
        <v>4.9000000000000004</v>
      </c>
      <c r="H22" s="6">
        <f t="shared" si="2"/>
        <v>19</v>
      </c>
      <c r="I22" s="5">
        <v>5.9357721139430213</v>
      </c>
      <c r="J22" s="6">
        <f t="shared" si="3"/>
        <v>20</v>
      </c>
      <c r="K22" s="5">
        <v>5.8522258669165881</v>
      </c>
      <c r="L22" s="5">
        <f t="shared" si="4"/>
        <v>0.95222586691658773</v>
      </c>
      <c r="M22" s="6">
        <f t="shared" si="5"/>
        <v>19</v>
      </c>
      <c r="N22" s="6">
        <f t="shared" si="6"/>
        <v>0</v>
      </c>
    </row>
    <row r="23" spans="1:14" ht="18.75" customHeight="1">
      <c r="A23" s="3">
        <v>20</v>
      </c>
      <c r="B23" s="4" t="s">
        <v>119</v>
      </c>
      <c r="C23" s="5">
        <v>3.8805369127516749</v>
      </c>
      <c r="D23" s="6">
        <f t="shared" si="7"/>
        <v>20</v>
      </c>
      <c r="E23" s="5">
        <v>5.4168564920273381</v>
      </c>
      <c r="F23" s="6">
        <f t="shared" si="8"/>
        <v>18</v>
      </c>
      <c r="G23" s="92">
        <v>4.79</v>
      </c>
      <c r="H23" s="6">
        <f t="shared" si="2"/>
        <v>20</v>
      </c>
      <c r="I23" s="5">
        <v>4.8297513048817917</v>
      </c>
      <c r="J23" s="6">
        <f t="shared" si="3"/>
        <v>33</v>
      </c>
      <c r="K23" s="5">
        <v>5.1528005034612958</v>
      </c>
      <c r="L23" s="5">
        <f t="shared" si="4"/>
        <v>0.36280050346129578</v>
      </c>
      <c r="M23" s="6">
        <f t="shared" si="5"/>
        <v>29</v>
      </c>
      <c r="N23" s="6">
        <f t="shared" si="6"/>
        <v>-9</v>
      </c>
    </row>
    <row r="24" spans="1:14" ht="18.75" customHeight="1">
      <c r="A24" s="3">
        <v>21</v>
      </c>
      <c r="B24" s="4" t="s">
        <v>61</v>
      </c>
      <c r="C24" s="5">
        <v>3.6734848484848484</v>
      </c>
      <c r="D24" s="6">
        <f t="shared" si="7"/>
        <v>23</v>
      </c>
      <c r="E24" s="5">
        <v>5.024242424242428</v>
      </c>
      <c r="F24" s="6">
        <f t="shared" si="8"/>
        <v>20</v>
      </c>
      <c r="G24" s="92">
        <v>4.78</v>
      </c>
      <c r="H24" s="6">
        <f t="shared" si="2"/>
        <v>21</v>
      </c>
      <c r="I24" s="5">
        <v>5.8670038272279976</v>
      </c>
      <c r="J24" s="6">
        <f t="shared" si="3"/>
        <v>23</v>
      </c>
      <c r="K24" s="5">
        <v>5.7368811881188106</v>
      </c>
      <c r="L24" s="5">
        <f t="shared" si="4"/>
        <v>0.9568811881188104</v>
      </c>
      <c r="M24" s="6">
        <f t="shared" si="5"/>
        <v>24</v>
      </c>
      <c r="N24" s="6">
        <f t="shared" si="6"/>
        <v>-3</v>
      </c>
    </row>
    <row r="25" spans="1:14" ht="18.75" customHeight="1">
      <c r="A25" s="3">
        <v>22</v>
      </c>
      <c r="B25" s="4" t="s">
        <v>4</v>
      </c>
      <c r="C25" s="5">
        <v>4.531343283582089</v>
      </c>
      <c r="D25" s="6">
        <f t="shared" si="7"/>
        <v>12</v>
      </c>
      <c r="E25" s="5">
        <v>5.1164179104477618</v>
      </c>
      <c r="F25" s="6">
        <f t="shared" si="8"/>
        <v>19</v>
      </c>
      <c r="G25" s="92">
        <v>4.7300000000000004</v>
      </c>
      <c r="H25" s="6">
        <f t="shared" si="2"/>
        <v>22</v>
      </c>
      <c r="I25" s="5">
        <v>5.8559880239520972</v>
      </c>
      <c r="J25" s="6">
        <f t="shared" si="3"/>
        <v>24</v>
      </c>
      <c r="K25" s="5">
        <v>3.62</v>
      </c>
      <c r="L25" s="5">
        <f t="shared" si="4"/>
        <v>-1.1100000000000003</v>
      </c>
      <c r="M25" s="6">
        <f t="shared" si="5"/>
        <v>38</v>
      </c>
      <c r="N25" s="6">
        <f t="shared" si="6"/>
        <v>-16</v>
      </c>
    </row>
    <row r="26" spans="1:14" ht="18.75" customHeight="1">
      <c r="A26" s="3">
        <v>23</v>
      </c>
      <c r="B26" s="4" t="s">
        <v>112</v>
      </c>
      <c r="C26" s="5">
        <v>4.0946004319654437</v>
      </c>
      <c r="D26" s="6">
        <f t="shared" si="7"/>
        <v>15</v>
      </c>
      <c r="E26" s="5">
        <v>5.6970786516853957</v>
      </c>
      <c r="F26" s="6">
        <f t="shared" si="8"/>
        <v>14</v>
      </c>
      <c r="G26" s="92">
        <v>4.72</v>
      </c>
      <c r="H26" s="6">
        <f t="shared" si="2"/>
        <v>23</v>
      </c>
      <c r="I26" s="5">
        <v>6.6397449336128647</v>
      </c>
      <c r="J26" s="6">
        <f t="shared" si="3"/>
        <v>8</v>
      </c>
      <c r="K26" s="5">
        <v>6.3444561403508812</v>
      </c>
      <c r="L26" s="5">
        <f t="shared" si="4"/>
        <v>1.6244561403508815</v>
      </c>
      <c r="M26" s="6">
        <f t="shared" si="5"/>
        <v>12</v>
      </c>
      <c r="N26" s="6">
        <f t="shared" si="6"/>
        <v>11</v>
      </c>
    </row>
    <row r="27" spans="1:14" ht="18.75" customHeight="1">
      <c r="A27" s="3">
        <v>24</v>
      </c>
      <c r="B27" s="4" t="s">
        <v>115</v>
      </c>
      <c r="C27" s="5">
        <v>3.7366430260047259</v>
      </c>
      <c r="D27" s="6">
        <f t="shared" si="7"/>
        <v>22</v>
      </c>
      <c r="E27" s="5">
        <v>4.6812500000000004</v>
      </c>
      <c r="F27" s="6">
        <f t="shared" si="8"/>
        <v>24</v>
      </c>
      <c r="G27" s="92">
        <v>4.5599999999999996</v>
      </c>
      <c r="H27" s="6">
        <f t="shared" si="2"/>
        <v>24</v>
      </c>
      <c r="I27" s="5">
        <v>5.8947717518532965</v>
      </c>
      <c r="J27" s="6">
        <f t="shared" si="3"/>
        <v>22</v>
      </c>
      <c r="K27" s="5">
        <v>6.3813985196727723</v>
      </c>
      <c r="L27" s="5">
        <f t="shared" si="4"/>
        <v>1.8213985196727727</v>
      </c>
      <c r="M27" s="6">
        <f t="shared" si="5"/>
        <v>11</v>
      </c>
      <c r="N27" s="6">
        <f t="shared" si="6"/>
        <v>13</v>
      </c>
    </row>
    <row r="28" spans="1:14" ht="18.75" customHeight="1">
      <c r="A28" s="3">
        <v>25</v>
      </c>
      <c r="B28" s="4" t="s">
        <v>126</v>
      </c>
      <c r="C28" s="5">
        <v>3.6447129909365561</v>
      </c>
      <c r="D28" s="6">
        <f t="shared" si="7"/>
        <v>25</v>
      </c>
      <c r="E28" s="5">
        <v>4.3233115468409542</v>
      </c>
      <c r="F28" s="6">
        <f t="shared" si="8"/>
        <v>26</v>
      </c>
      <c r="G28" s="92">
        <v>4.42</v>
      </c>
      <c r="H28" s="6">
        <f t="shared" si="2"/>
        <v>25</v>
      </c>
      <c r="I28" s="5">
        <v>5.2614107883817418</v>
      </c>
      <c r="J28" s="6">
        <f t="shared" si="3"/>
        <v>28</v>
      </c>
      <c r="K28" s="5">
        <v>4.7465447154471541</v>
      </c>
      <c r="L28" s="5">
        <f t="shared" si="4"/>
        <v>0.32654471544715413</v>
      </c>
      <c r="M28" s="6">
        <f t="shared" si="5"/>
        <v>32</v>
      </c>
      <c r="N28" s="6">
        <f t="shared" si="6"/>
        <v>-7</v>
      </c>
    </row>
    <row r="29" spans="1:14" ht="18.75" customHeight="1">
      <c r="A29" s="3">
        <v>26</v>
      </c>
      <c r="B29" s="93" t="s">
        <v>125</v>
      </c>
      <c r="C29" s="5"/>
      <c r="D29" s="6"/>
      <c r="E29" s="5"/>
      <c r="F29" s="6"/>
      <c r="G29" s="92">
        <v>4.25</v>
      </c>
      <c r="H29" s="6">
        <f t="shared" si="2"/>
        <v>26</v>
      </c>
      <c r="I29" s="5">
        <v>4.3667361111111109</v>
      </c>
      <c r="J29" s="6">
        <f t="shared" si="3"/>
        <v>34</v>
      </c>
      <c r="K29" s="5">
        <v>4.6652234636871501</v>
      </c>
      <c r="L29" s="5">
        <f t="shared" si="4"/>
        <v>0.41522346368715013</v>
      </c>
      <c r="M29" s="6">
        <f t="shared" si="5"/>
        <v>33</v>
      </c>
      <c r="N29" s="6">
        <f t="shared" si="6"/>
        <v>-7</v>
      </c>
    </row>
    <row r="30" spans="1:14" ht="18.75" customHeight="1">
      <c r="A30" s="3">
        <v>27</v>
      </c>
      <c r="B30" s="4" t="s">
        <v>118</v>
      </c>
      <c r="C30" s="5">
        <v>3.6684210526315777</v>
      </c>
      <c r="D30" s="6">
        <f t="shared" ref="D30:D39" si="9">RANK(C30,$C$4:$C$41)</f>
        <v>24</v>
      </c>
      <c r="E30" s="5">
        <v>4.4000000000000012</v>
      </c>
      <c r="F30" s="6">
        <f t="shared" ref="F30:F39" si="10">RANK(E30,$E$4:$E$41)</f>
        <v>25</v>
      </c>
      <c r="G30" s="92">
        <v>4.09</v>
      </c>
      <c r="H30" s="6">
        <f t="shared" si="2"/>
        <v>27</v>
      </c>
      <c r="I30" s="5">
        <v>5.3820968730839969</v>
      </c>
      <c r="J30" s="6">
        <f t="shared" si="3"/>
        <v>27</v>
      </c>
      <c r="K30" s="5">
        <v>5.778205128205129</v>
      </c>
      <c r="L30" s="5">
        <f t="shared" si="4"/>
        <v>1.6882051282051291</v>
      </c>
      <c r="M30" s="6">
        <f t="shared" si="5"/>
        <v>22</v>
      </c>
      <c r="N30" s="6">
        <f t="shared" si="6"/>
        <v>5</v>
      </c>
    </row>
    <row r="31" spans="1:14" ht="18.75" customHeight="1">
      <c r="A31" s="3">
        <v>28</v>
      </c>
      <c r="B31" s="4" t="s">
        <v>116</v>
      </c>
      <c r="C31" s="5">
        <v>3.4620588235294076</v>
      </c>
      <c r="D31" s="6">
        <f t="shared" si="9"/>
        <v>26</v>
      </c>
      <c r="E31" s="5">
        <v>4.8334448160535093</v>
      </c>
      <c r="F31" s="6">
        <f t="shared" si="10"/>
        <v>22</v>
      </c>
      <c r="G31" s="92">
        <v>4.08</v>
      </c>
      <c r="H31" s="6">
        <f t="shared" si="2"/>
        <v>28</v>
      </c>
      <c r="I31" s="5">
        <v>5.8520645645645661</v>
      </c>
      <c r="J31" s="6">
        <f t="shared" si="3"/>
        <v>25</v>
      </c>
      <c r="K31" s="5">
        <v>5.8333910579345121</v>
      </c>
      <c r="L31" s="5">
        <f t="shared" si="4"/>
        <v>1.753391057934512</v>
      </c>
      <c r="M31" s="6">
        <f t="shared" si="5"/>
        <v>20</v>
      </c>
      <c r="N31" s="6">
        <f t="shared" si="6"/>
        <v>8</v>
      </c>
    </row>
    <row r="32" spans="1:14" ht="18.75" customHeight="1">
      <c r="A32" s="3">
        <v>29</v>
      </c>
      <c r="B32" s="4" t="s">
        <v>127</v>
      </c>
      <c r="C32" s="5">
        <v>3.1130434782608676</v>
      </c>
      <c r="D32" s="6">
        <f t="shared" si="9"/>
        <v>30</v>
      </c>
      <c r="E32" s="5">
        <v>3.9204819277108438</v>
      </c>
      <c r="F32" s="6">
        <f t="shared" si="10"/>
        <v>30</v>
      </c>
      <c r="G32" s="92">
        <v>3.92</v>
      </c>
      <c r="H32" s="6">
        <f t="shared" si="2"/>
        <v>29</v>
      </c>
      <c r="I32" s="5">
        <v>4.831921097770155</v>
      </c>
      <c r="J32" s="6">
        <f t="shared" si="3"/>
        <v>32</v>
      </c>
      <c r="K32" s="5">
        <v>4.8986551724137941</v>
      </c>
      <c r="L32" s="5">
        <f t="shared" si="4"/>
        <v>0.97865517241379418</v>
      </c>
      <c r="M32" s="6">
        <f t="shared" si="5"/>
        <v>30</v>
      </c>
      <c r="N32" s="6">
        <f t="shared" si="6"/>
        <v>-1</v>
      </c>
    </row>
    <row r="33" spans="1:14" ht="18.75" customHeight="1">
      <c r="A33" s="3">
        <v>30</v>
      </c>
      <c r="B33" s="4" t="s">
        <v>235</v>
      </c>
      <c r="C33" s="5">
        <v>3.263157894736842</v>
      </c>
      <c r="D33" s="6">
        <f t="shared" si="9"/>
        <v>27</v>
      </c>
      <c r="E33" s="5">
        <v>3.9862068965517237</v>
      </c>
      <c r="F33" s="6">
        <f t="shared" si="10"/>
        <v>29</v>
      </c>
      <c r="G33" s="92">
        <v>3.86</v>
      </c>
      <c r="H33" s="6">
        <f t="shared" si="2"/>
        <v>30</v>
      </c>
      <c r="I33" s="5">
        <v>5.9591025641025617</v>
      </c>
      <c r="J33" s="6">
        <f t="shared" si="3"/>
        <v>19</v>
      </c>
      <c r="K33" s="5">
        <v>6.1344072164948455</v>
      </c>
      <c r="L33" s="5">
        <f t="shared" si="4"/>
        <v>2.2744072164948457</v>
      </c>
      <c r="M33" s="6">
        <f t="shared" si="5"/>
        <v>17</v>
      </c>
      <c r="N33" s="6">
        <f t="shared" si="6"/>
        <v>13</v>
      </c>
    </row>
    <row r="34" spans="1:14" ht="18.75" customHeight="1">
      <c r="A34" s="3">
        <v>31</v>
      </c>
      <c r="B34" s="4" t="s">
        <v>122</v>
      </c>
      <c r="C34" s="5">
        <v>3.1292682926829274</v>
      </c>
      <c r="D34" s="6">
        <f t="shared" si="9"/>
        <v>28</v>
      </c>
      <c r="E34" s="5">
        <v>4.1610108303249094</v>
      </c>
      <c r="F34" s="6">
        <f t="shared" si="10"/>
        <v>27</v>
      </c>
      <c r="G34" s="92">
        <v>3.57</v>
      </c>
      <c r="H34" s="6">
        <f t="shared" si="2"/>
        <v>31</v>
      </c>
      <c r="I34" s="5">
        <v>4.1234693877551027</v>
      </c>
      <c r="J34" s="6">
        <f t="shared" si="3"/>
        <v>36</v>
      </c>
      <c r="K34" s="5">
        <v>4.3495843230403803</v>
      </c>
      <c r="L34" s="5">
        <f t="shared" si="4"/>
        <v>0.7795843230403805</v>
      </c>
      <c r="M34" s="6">
        <f t="shared" si="5"/>
        <v>35</v>
      </c>
      <c r="N34" s="6">
        <f t="shared" si="6"/>
        <v>-4</v>
      </c>
    </row>
    <row r="35" spans="1:14" ht="18.75" customHeight="1">
      <c r="A35" s="3">
        <v>32</v>
      </c>
      <c r="B35" s="4" t="s">
        <v>131</v>
      </c>
      <c r="C35" s="5">
        <v>2.9868852459016391</v>
      </c>
      <c r="D35" s="6">
        <f t="shared" si="9"/>
        <v>33</v>
      </c>
      <c r="E35" s="5">
        <v>4.0264705882352922</v>
      </c>
      <c r="F35" s="6">
        <f t="shared" si="10"/>
        <v>28</v>
      </c>
      <c r="G35" s="92">
        <v>3.42</v>
      </c>
      <c r="H35" s="6">
        <f t="shared" si="2"/>
        <v>32</v>
      </c>
      <c r="I35" s="5">
        <v>6.0042016806722653</v>
      </c>
      <c r="J35" s="6">
        <f t="shared" si="3"/>
        <v>18</v>
      </c>
      <c r="K35" s="5">
        <v>5.2101139601139606</v>
      </c>
      <c r="L35" s="5">
        <f t="shared" si="4"/>
        <v>1.7901139601139606</v>
      </c>
      <c r="M35" s="6">
        <f t="shared" si="5"/>
        <v>28</v>
      </c>
      <c r="N35" s="6">
        <f t="shared" si="6"/>
        <v>4</v>
      </c>
    </row>
    <row r="36" spans="1:14" ht="18.75" customHeight="1">
      <c r="A36" s="3">
        <v>33</v>
      </c>
      <c r="B36" s="4" t="s">
        <v>123</v>
      </c>
      <c r="C36" s="5">
        <v>3.1232876712328763</v>
      </c>
      <c r="D36" s="6">
        <f t="shared" si="9"/>
        <v>29</v>
      </c>
      <c r="E36" s="5">
        <v>3.5219512195121951</v>
      </c>
      <c r="F36" s="6">
        <f t="shared" si="10"/>
        <v>32</v>
      </c>
      <c r="G36" s="92">
        <v>3.29</v>
      </c>
      <c r="H36" s="6">
        <f t="shared" si="2"/>
        <v>33</v>
      </c>
      <c r="I36" s="5">
        <v>5.7067142857142885</v>
      </c>
      <c r="J36" s="6">
        <f t="shared" si="3"/>
        <v>26</v>
      </c>
      <c r="K36" s="5">
        <v>5.2208452722063026</v>
      </c>
      <c r="L36" s="5">
        <f t="shared" si="4"/>
        <v>1.9308452722063025</v>
      </c>
      <c r="M36" s="6">
        <f t="shared" si="5"/>
        <v>27</v>
      </c>
      <c r="N36" s="6">
        <f t="shared" si="6"/>
        <v>6</v>
      </c>
    </row>
    <row r="37" spans="1:14" ht="18.75" customHeight="1">
      <c r="A37" s="3">
        <v>34</v>
      </c>
      <c r="B37" s="4" t="s">
        <v>47</v>
      </c>
      <c r="C37" s="5">
        <v>3</v>
      </c>
      <c r="D37" s="6">
        <f t="shared" si="9"/>
        <v>32</v>
      </c>
      <c r="E37" s="5">
        <v>3.3652173913043479</v>
      </c>
      <c r="F37" s="6">
        <f t="shared" si="10"/>
        <v>33</v>
      </c>
      <c r="G37" s="92">
        <v>3.28</v>
      </c>
      <c r="H37" s="6">
        <f t="shared" si="2"/>
        <v>34</v>
      </c>
      <c r="I37" s="5">
        <v>3.8799382716049386</v>
      </c>
      <c r="J37" s="6">
        <f t="shared" si="3"/>
        <v>37</v>
      </c>
      <c r="K37" s="5">
        <v>4.1765290519877682</v>
      </c>
      <c r="L37" s="5">
        <f t="shared" si="4"/>
        <v>0.89652905198776844</v>
      </c>
      <c r="M37" s="6">
        <f t="shared" si="5"/>
        <v>36</v>
      </c>
      <c r="N37" s="6">
        <f t="shared" si="6"/>
        <v>-2</v>
      </c>
    </row>
    <row r="38" spans="1:14" ht="19.5" customHeight="1">
      <c r="A38" s="3">
        <v>35</v>
      </c>
      <c r="B38" s="4" t="s">
        <v>27</v>
      </c>
      <c r="C38" s="5">
        <v>2.8275000000000001</v>
      </c>
      <c r="D38" s="6">
        <f t="shared" si="9"/>
        <v>34</v>
      </c>
      <c r="E38" s="5">
        <v>3.6302702702702727</v>
      </c>
      <c r="F38" s="6">
        <f t="shared" si="10"/>
        <v>31</v>
      </c>
      <c r="G38" s="92">
        <v>3.2</v>
      </c>
      <c r="H38" s="6">
        <f t="shared" si="2"/>
        <v>35</v>
      </c>
      <c r="I38" s="5">
        <v>5.2579332790886903</v>
      </c>
      <c r="J38" s="6">
        <f t="shared" si="3"/>
        <v>29</v>
      </c>
      <c r="K38" s="5">
        <v>5.5489126213592215</v>
      </c>
      <c r="L38" s="5">
        <f t="shared" si="4"/>
        <v>2.3489126213592213</v>
      </c>
      <c r="M38" s="6">
        <f t="shared" si="5"/>
        <v>25</v>
      </c>
      <c r="N38" s="6">
        <f t="shared" si="6"/>
        <v>10</v>
      </c>
    </row>
    <row r="39" spans="1:14" ht="19.5" customHeight="1">
      <c r="A39" s="3">
        <v>36</v>
      </c>
      <c r="B39" s="4" t="s">
        <v>66</v>
      </c>
      <c r="C39" s="5">
        <v>3.0064814814814831</v>
      </c>
      <c r="D39" s="6">
        <f t="shared" si="9"/>
        <v>31</v>
      </c>
      <c r="E39" s="5">
        <v>3.202832861189802</v>
      </c>
      <c r="F39" s="6">
        <f t="shared" si="10"/>
        <v>34</v>
      </c>
      <c r="G39" s="92">
        <v>3.05</v>
      </c>
      <c r="H39" s="6">
        <f t="shared" si="2"/>
        <v>36</v>
      </c>
      <c r="I39" s="5">
        <v>5.0207841031149307</v>
      </c>
      <c r="J39" s="6">
        <f t="shared" si="3"/>
        <v>31</v>
      </c>
      <c r="K39" s="5">
        <v>4.3557692307692317</v>
      </c>
      <c r="L39" s="5">
        <f t="shared" si="4"/>
        <v>1.3057692307692319</v>
      </c>
      <c r="M39" s="6">
        <f t="shared" si="5"/>
        <v>34</v>
      </c>
      <c r="N39" s="6">
        <f t="shared" si="6"/>
        <v>2</v>
      </c>
    </row>
    <row r="40" spans="1:14" ht="19.5" customHeight="1">
      <c r="A40" s="3">
        <v>37</v>
      </c>
      <c r="B40" s="7" t="s">
        <v>239</v>
      </c>
      <c r="C40" s="5"/>
      <c r="D40" s="6"/>
      <c r="E40" s="5"/>
      <c r="F40" s="6"/>
      <c r="G40" s="92"/>
      <c r="H40" s="6"/>
      <c r="I40" s="5">
        <v>3.4647435897435899</v>
      </c>
      <c r="J40" s="6">
        <f t="shared" si="3"/>
        <v>38</v>
      </c>
      <c r="K40" s="5">
        <v>3.7190789473684207</v>
      </c>
      <c r="L40" s="5">
        <f t="shared" si="4"/>
        <v>3.7190789473684207</v>
      </c>
      <c r="M40" s="6">
        <f t="shared" si="5"/>
        <v>37</v>
      </c>
      <c r="N40" s="6"/>
    </row>
    <row r="41" spans="1:14" ht="19.5" customHeight="1">
      <c r="A41" s="3">
        <v>38</v>
      </c>
      <c r="B41" s="7" t="s">
        <v>240</v>
      </c>
      <c r="C41" s="5"/>
      <c r="D41" s="6"/>
      <c r="E41" s="5"/>
      <c r="F41" s="6"/>
      <c r="G41" s="92"/>
      <c r="H41" s="6"/>
      <c r="I41" s="5">
        <v>5.2467479674796724</v>
      </c>
      <c r="J41" s="6">
        <f t="shared" si="3"/>
        <v>30</v>
      </c>
      <c r="K41" s="5">
        <v>5.4469512195121963</v>
      </c>
      <c r="L41" s="5">
        <f t="shared" si="4"/>
        <v>5.4469512195121963</v>
      </c>
      <c r="M41" s="6">
        <f t="shared" si="5"/>
        <v>26</v>
      </c>
      <c r="N41" s="6"/>
    </row>
    <row r="42" spans="1:14" ht="19.5" customHeight="1">
      <c r="A42" s="276" t="s">
        <v>5</v>
      </c>
      <c r="B42" s="276"/>
      <c r="C42" s="9">
        <f>AVERAGE(C4:C37)</f>
        <v>4.2728542484904946</v>
      </c>
      <c r="D42" s="8"/>
      <c r="E42" s="10">
        <v>5.98</v>
      </c>
      <c r="F42" s="10"/>
      <c r="G42" s="10">
        <v>5.43</v>
      </c>
      <c r="H42" s="10"/>
      <c r="I42" s="5">
        <v>5.5819860004996791</v>
      </c>
      <c r="J42" s="4"/>
      <c r="K42" s="9">
        <v>5.21</v>
      </c>
      <c r="L42" s="9">
        <f t="shared" si="4"/>
        <v>-0.21999999999999975</v>
      </c>
      <c r="M42" s="3"/>
      <c r="N42" s="3"/>
    </row>
  </sheetData>
  <sortState xmlns:xlrd2="http://schemas.microsoft.com/office/spreadsheetml/2017/richdata2" ref="B4:N41">
    <sortCondition ref="H4:H41"/>
  </sortState>
  <mergeCells count="9">
    <mergeCell ref="A42:B42"/>
    <mergeCell ref="A1:N1"/>
    <mergeCell ref="A2:A3"/>
    <mergeCell ref="B2:B3"/>
    <mergeCell ref="C2:D2"/>
    <mergeCell ref="E2:F2"/>
    <mergeCell ref="G2:H2"/>
    <mergeCell ref="I2:J2"/>
    <mergeCell ref="K2:N2"/>
  </mergeCells>
  <pageMargins left="0.57291666666666663" right="0.41666666666666669" top="0.48958333333333331" bottom="0.43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ACF0-5149-400B-B6DC-737F746C3F82}">
  <dimension ref="A1:BR53"/>
  <sheetViews>
    <sheetView view="pageBreakPreview" topLeftCell="U1" zoomScale="60" zoomScaleNormal="55" zoomScalePageLayoutView="55" workbookViewId="0">
      <selection activeCell="BM16" sqref="BM16:BR16"/>
    </sheetView>
  </sheetViews>
  <sheetFormatPr defaultColWidth="12.85546875" defaultRowHeight="15" customHeight="1"/>
  <cols>
    <col min="1" max="1" width="4.7109375" style="70" customWidth="1"/>
    <col min="2" max="2" width="30.7109375" style="70" customWidth="1"/>
    <col min="3" max="13" width="6.5703125" style="70" customWidth="1"/>
    <col min="14" max="14" width="7.7109375" style="70" customWidth="1"/>
    <col min="15" max="15" width="8.42578125" style="70" customWidth="1"/>
    <col min="16" max="16" width="8.28515625" style="70" customWidth="1"/>
    <col min="17" max="17" width="7.5703125" style="70" customWidth="1"/>
    <col min="18" max="18" width="8.28515625" style="70" customWidth="1"/>
    <col min="19" max="19" width="9.42578125" style="70" customWidth="1"/>
    <col min="20" max="20" width="8.7109375" style="70" customWidth="1"/>
    <col min="21" max="21" width="8.28515625" style="70" customWidth="1"/>
    <col min="22" max="46" width="8" style="70" customWidth="1"/>
    <col min="47" max="47" width="9" style="70" customWidth="1"/>
    <col min="48" max="50" width="8" style="70" customWidth="1"/>
    <col min="51" max="51" width="7.7109375" style="70" customWidth="1"/>
    <col min="52" max="53" width="6.5703125" style="70" customWidth="1"/>
    <col min="54" max="54" width="12.85546875" style="70"/>
    <col min="55" max="56" width="8.85546875" style="71" customWidth="1"/>
    <col min="57" max="57" width="10.28515625" style="71" customWidth="1"/>
    <col min="58" max="63" width="8.85546875" style="71" customWidth="1"/>
    <col min="64" max="65" width="12.85546875" style="70"/>
    <col min="66" max="66" width="9.7109375" style="70" customWidth="1"/>
    <col min="67" max="16384" width="12.85546875" style="70"/>
  </cols>
  <sheetData>
    <row r="1" spans="1:70" ht="15.75" customHeight="1">
      <c r="A1" s="66" t="s">
        <v>226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9"/>
      <c r="AY1" s="69"/>
      <c r="AZ1" s="69"/>
      <c r="BA1" s="69"/>
      <c r="BB1" s="292" t="s">
        <v>96</v>
      </c>
      <c r="BC1" s="295" t="s">
        <v>94</v>
      </c>
      <c r="BD1" s="295"/>
      <c r="BE1" s="295" t="s">
        <v>93</v>
      </c>
      <c r="BF1" s="295"/>
      <c r="BG1" s="295"/>
      <c r="BH1" s="295"/>
      <c r="BI1" s="295"/>
      <c r="BJ1" s="295"/>
      <c r="BK1" s="295"/>
      <c r="BL1" s="295"/>
      <c r="BM1" s="295"/>
      <c r="BN1" s="295"/>
    </row>
    <row r="2" spans="1:70" ht="15.75" customHeight="1">
      <c r="A2" s="66" t="s">
        <v>227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9"/>
      <c r="AY2" s="69"/>
      <c r="AZ2" s="69"/>
      <c r="BA2" s="69"/>
      <c r="BB2" s="293"/>
      <c r="BC2" s="296" t="s">
        <v>2</v>
      </c>
      <c r="BD2" s="296" t="s">
        <v>3</v>
      </c>
      <c r="BE2" s="296" t="s">
        <v>2</v>
      </c>
      <c r="BF2" s="296" t="s">
        <v>3</v>
      </c>
      <c r="BG2" s="298" t="s">
        <v>88</v>
      </c>
      <c r="BH2" s="298"/>
      <c r="BI2" s="299" t="s">
        <v>233</v>
      </c>
      <c r="BJ2" s="299"/>
      <c r="BK2" s="288" t="s">
        <v>234</v>
      </c>
      <c r="BL2" s="288"/>
      <c r="BM2" s="291" t="s">
        <v>394</v>
      </c>
      <c r="BN2" s="289"/>
      <c r="BO2" s="288" t="s">
        <v>395</v>
      </c>
      <c r="BP2" s="289"/>
      <c r="BQ2" s="290">
        <v>10</v>
      </c>
      <c r="BR2" s="290"/>
    </row>
    <row r="3" spans="1:70" ht="15.75" customHeight="1">
      <c r="A3" s="72" t="s">
        <v>0</v>
      </c>
      <c r="B3" s="72" t="s">
        <v>13</v>
      </c>
      <c r="C3" s="72">
        <v>0</v>
      </c>
      <c r="D3" s="72">
        <v>0.2</v>
      </c>
      <c r="E3" s="72">
        <v>0.4</v>
      </c>
      <c r="F3" s="72">
        <v>0.6</v>
      </c>
      <c r="G3" s="72">
        <v>0.8</v>
      </c>
      <c r="H3" s="72">
        <v>1</v>
      </c>
      <c r="I3" s="72">
        <v>1.2</v>
      </c>
      <c r="J3" s="72">
        <v>1.4</v>
      </c>
      <c r="K3" s="72">
        <v>1.6</v>
      </c>
      <c r="L3" s="72">
        <v>1.8</v>
      </c>
      <c r="M3" s="72">
        <v>2</v>
      </c>
      <c r="N3" s="72">
        <v>2.2000000000000002</v>
      </c>
      <c r="O3" s="72">
        <v>2.4</v>
      </c>
      <c r="P3" s="72">
        <v>2.6</v>
      </c>
      <c r="Q3" s="72">
        <v>2.8</v>
      </c>
      <c r="R3" s="72">
        <v>3</v>
      </c>
      <c r="S3" s="72">
        <v>3.2</v>
      </c>
      <c r="T3" s="72">
        <v>3.4</v>
      </c>
      <c r="U3" s="72">
        <v>3.6</v>
      </c>
      <c r="V3" s="72">
        <v>3.8</v>
      </c>
      <c r="W3" s="72">
        <v>4</v>
      </c>
      <c r="X3" s="72">
        <v>4.2</v>
      </c>
      <c r="Y3" s="72">
        <v>4.4000000000000004</v>
      </c>
      <c r="Z3" s="72">
        <v>4.5999999999999996</v>
      </c>
      <c r="AA3" s="72">
        <v>4.8</v>
      </c>
      <c r="AB3" s="72">
        <v>5</v>
      </c>
      <c r="AC3" s="72">
        <v>5.2</v>
      </c>
      <c r="AD3" s="72">
        <v>5.4</v>
      </c>
      <c r="AE3" s="72">
        <v>5.6</v>
      </c>
      <c r="AF3" s="72">
        <v>5.8</v>
      </c>
      <c r="AG3" s="72">
        <v>6</v>
      </c>
      <c r="AH3" s="72">
        <v>6.2</v>
      </c>
      <c r="AI3" s="72">
        <v>6.4</v>
      </c>
      <c r="AJ3" s="72">
        <v>6.6</v>
      </c>
      <c r="AK3" s="72">
        <v>6.8</v>
      </c>
      <c r="AL3" s="72">
        <v>7</v>
      </c>
      <c r="AM3" s="72">
        <v>7.2</v>
      </c>
      <c r="AN3" s="72">
        <v>7.4</v>
      </c>
      <c r="AO3" s="72">
        <v>7.6</v>
      </c>
      <c r="AP3" s="72">
        <v>7.8</v>
      </c>
      <c r="AQ3" s="72">
        <v>8</v>
      </c>
      <c r="AR3" s="72">
        <v>8.1999999999999993</v>
      </c>
      <c r="AS3" s="72">
        <v>8.4</v>
      </c>
      <c r="AT3" s="72">
        <v>8.6</v>
      </c>
      <c r="AU3" s="72">
        <v>8.8000000000000007</v>
      </c>
      <c r="AV3" s="72">
        <v>9</v>
      </c>
      <c r="AW3" s="72">
        <v>9.1999999999999993</v>
      </c>
      <c r="AX3" s="72">
        <v>9.4</v>
      </c>
      <c r="AY3" s="72">
        <v>9.6</v>
      </c>
      <c r="AZ3" s="72">
        <v>9.8000000000000007</v>
      </c>
      <c r="BA3" s="72">
        <v>9.9999999999999893</v>
      </c>
      <c r="BB3" s="294"/>
      <c r="BC3" s="297"/>
      <c r="BD3" s="297"/>
      <c r="BE3" s="297"/>
      <c r="BF3" s="297"/>
      <c r="BG3" s="13" t="s">
        <v>95</v>
      </c>
      <c r="BH3" s="12" t="s">
        <v>14</v>
      </c>
      <c r="BI3" s="13" t="s">
        <v>95</v>
      </c>
      <c r="BJ3" s="12" t="s">
        <v>14</v>
      </c>
      <c r="BK3" s="13" t="s">
        <v>95</v>
      </c>
      <c r="BL3" s="12" t="s">
        <v>14</v>
      </c>
      <c r="BM3" s="13" t="s">
        <v>95</v>
      </c>
      <c r="BN3" s="12" t="s">
        <v>14</v>
      </c>
      <c r="BO3" s="13" t="s">
        <v>95</v>
      </c>
      <c r="BP3" s="12" t="s">
        <v>14</v>
      </c>
      <c r="BQ3" s="13" t="s">
        <v>95</v>
      </c>
      <c r="BR3" s="12" t="s">
        <v>14</v>
      </c>
    </row>
    <row r="4" spans="1:70" ht="15.75" customHeight="1">
      <c r="A4" s="73">
        <v>1</v>
      </c>
      <c r="B4" s="74" t="s">
        <v>228</v>
      </c>
      <c r="C4" s="75">
        <v>2</v>
      </c>
      <c r="D4" s="75">
        <v>0</v>
      </c>
      <c r="E4" s="75">
        <v>1</v>
      </c>
      <c r="F4" s="75">
        <v>4</v>
      </c>
      <c r="G4" s="75">
        <v>14</v>
      </c>
      <c r="H4" s="75">
        <v>38</v>
      </c>
      <c r="I4" s="75">
        <v>98</v>
      </c>
      <c r="J4" s="75">
        <v>158</v>
      </c>
      <c r="K4" s="75">
        <v>333</v>
      </c>
      <c r="L4" s="75">
        <v>567</v>
      </c>
      <c r="M4" s="75">
        <v>925</v>
      </c>
      <c r="N4" s="75">
        <v>1256</v>
      </c>
      <c r="O4" s="75">
        <v>1680</v>
      </c>
      <c r="P4" s="75">
        <v>1962</v>
      </c>
      <c r="Q4" s="75">
        <v>2171</v>
      </c>
      <c r="R4" s="75">
        <v>2495</v>
      </c>
      <c r="S4" s="75">
        <v>2603</v>
      </c>
      <c r="T4" s="75">
        <v>2578</v>
      </c>
      <c r="U4" s="75">
        <v>2417</v>
      </c>
      <c r="V4" s="75">
        <v>2343</v>
      </c>
      <c r="W4" s="75">
        <v>2242</v>
      </c>
      <c r="X4" s="75">
        <v>2125</v>
      </c>
      <c r="Y4" s="75">
        <v>2116</v>
      </c>
      <c r="Z4" s="75">
        <v>1929</v>
      </c>
      <c r="AA4" s="75">
        <v>1909</v>
      </c>
      <c r="AB4" s="75">
        <v>1916</v>
      </c>
      <c r="AC4" s="75">
        <v>1944</v>
      </c>
      <c r="AD4" s="75">
        <v>1920</v>
      </c>
      <c r="AE4" s="75">
        <v>1886</v>
      </c>
      <c r="AF4" s="75">
        <v>1818</v>
      </c>
      <c r="AG4" s="75">
        <v>1852</v>
      </c>
      <c r="AH4" s="75">
        <v>1878</v>
      </c>
      <c r="AI4" s="75">
        <v>1902</v>
      </c>
      <c r="AJ4" s="75">
        <v>1937</v>
      </c>
      <c r="AK4" s="75">
        <v>1938</v>
      </c>
      <c r="AL4" s="75">
        <v>1989</v>
      </c>
      <c r="AM4" s="75">
        <v>2087</v>
      </c>
      <c r="AN4" s="75">
        <v>2072</v>
      </c>
      <c r="AO4" s="75">
        <v>2181</v>
      </c>
      <c r="AP4" s="75">
        <v>2316</v>
      </c>
      <c r="AQ4" s="75">
        <v>2355</v>
      </c>
      <c r="AR4" s="75">
        <v>2547</v>
      </c>
      <c r="AS4" s="75">
        <v>2539</v>
      </c>
      <c r="AT4" s="75">
        <v>2672</v>
      </c>
      <c r="AU4" s="75">
        <v>2556</v>
      </c>
      <c r="AV4" s="75">
        <v>2331</v>
      </c>
      <c r="AW4" s="75">
        <v>2106</v>
      </c>
      <c r="AX4" s="75">
        <v>1560</v>
      </c>
      <c r="AY4" s="75">
        <v>1051</v>
      </c>
      <c r="AZ4" s="75">
        <v>485</v>
      </c>
      <c r="BA4" s="75">
        <v>118</v>
      </c>
      <c r="BB4" s="76">
        <f>SUM(C4:BA4)</f>
        <v>81922</v>
      </c>
      <c r="BC4" s="23">
        <v>6.4470000000000001</v>
      </c>
      <c r="BD4" s="91">
        <v>2</v>
      </c>
      <c r="BE4" s="24">
        <f t="shared" ref="BE4:BE13" si="0">BB23/BB4</f>
        <v>5.8315959083030195</v>
      </c>
      <c r="BF4" s="23">
        <f>RANK(BE4,$BE$4:$BE$13,0)</f>
        <v>4</v>
      </c>
      <c r="BG4" s="22">
        <f>SUM(C4:AA4)</f>
        <v>31966</v>
      </c>
      <c r="BH4" s="25">
        <f>BG4/BB4</f>
        <v>0.39020043455970316</v>
      </c>
      <c r="BI4" s="26">
        <f>SUM(AB4:AI4)</f>
        <v>15116</v>
      </c>
      <c r="BJ4" s="27">
        <f>BI4/BB4</f>
        <v>0.18451697956592858</v>
      </c>
      <c r="BK4" s="26">
        <f>SUM(AJ4:AP4)</f>
        <v>14520</v>
      </c>
      <c r="BL4" s="27">
        <f t="shared" ref="BL4:BL13" si="1">BK4/BB4</f>
        <v>0.17724176655843363</v>
      </c>
      <c r="BM4" s="28">
        <f>SUM(AQ4:AU4)</f>
        <v>12669</v>
      </c>
      <c r="BN4" s="27">
        <f>BM4/BB4</f>
        <v>0.15464710334220355</v>
      </c>
      <c r="BO4" s="28">
        <f>SUM(AV4:BA4)</f>
        <v>7651</v>
      </c>
      <c r="BP4" s="27">
        <f>BO4/BB4</f>
        <v>9.3393715973731112E-2</v>
      </c>
      <c r="BQ4" s="211">
        <f>BA4</f>
        <v>118</v>
      </c>
      <c r="BR4" s="212">
        <f>BQ4/BB4</f>
        <v>1.4403945216181246E-3</v>
      </c>
    </row>
    <row r="5" spans="1:70" ht="15.75" customHeight="1">
      <c r="A5" s="73">
        <v>2</v>
      </c>
      <c r="B5" s="74" t="s">
        <v>229</v>
      </c>
      <c r="C5" s="75">
        <v>0</v>
      </c>
      <c r="D5" s="75">
        <v>0</v>
      </c>
      <c r="E5" s="75">
        <v>0</v>
      </c>
      <c r="F5" s="75">
        <v>0</v>
      </c>
      <c r="G5" s="75">
        <v>1</v>
      </c>
      <c r="H5" s="75">
        <v>7</v>
      </c>
      <c r="I5" s="75">
        <v>13</v>
      </c>
      <c r="J5" s="75">
        <v>23</v>
      </c>
      <c r="K5" s="75">
        <v>54</v>
      </c>
      <c r="L5" s="75">
        <v>82</v>
      </c>
      <c r="M5" s="75">
        <v>172</v>
      </c>
      <c r="N5" s="75">
        <v>255</v>
      </c>
      <c r="O5" s="75">
        <v>411</v>
      </c>
      <c r="P5" s="75">
        <v>585</v>
      </c>
      <c r="Q5" s="75">
        <v>695</v>
      </c>
      <c r="R5" s="75">
        <v>899</v>
      </c>
      <c r="S5" s="75">
        <v>1034</v>
      </c>
      <c r="T5" s="75">
        <v>1262</v>
      </c>
      <c r="U5" s="75">
        <v>1443</v>
      </c>
      <c r="V5" s="75">
        <v>1555</v>
      </c>
      <c r="W5" s="75">
        <v>1745</v>
      </c>
      <c r="X5" s="75">
        <v>1762</v>
      </c>
      <c r="Y5" s="75">
        <v>1913</v>
      </c>
      <c r="Z5" s="75">
        <v>1982</v>
      </c>
      <c r="AA5" s="75">
        <v>2105</v>
      </c>
      <c r="AB5" s="75">
        <v>2195</v>
      </c>
      <c r="AC5" s="75">
        <v>2167</v>
      </c>
      <c r="AD5" s="75">
        <v>2341</v>
      </c>
      <c r="AE5" s="75">
        <v>2259</v>
      </c>
      <c r="AF5" s="75">
        <v>2369</v>
      </c>
      <c r="AG5" s="75">
        <v>2365</v>
      </c>
      <c r="AH5" s="75">
        <v>2405</v>
      </c>
      <c r="AI5" s="75">
        <v>2496</v>
      </c>
      <c r="AJ5" s="75">
        <v>2391</v>
      </c>
      <c r="AK5" s="75">
        <v>2509</v>
      </c>
      <c r="AL5" s="75">
        <v>2409</v>
      </c>
      <c r="AM5" s="75">
        <v>2384</v>
      </c>
      <c r="AN5" s="75">
        <v>2454</v>
      </c>
      <c r="AO5" s="75">
        <v>2452</v>
      </c>
      <c r="AP5" s="75">
        <v>2609</v>
      </c>
      <c r="AQ5" s="75">
        <v>2557</v>
      </c>
      <c r="AR5" s="75">
        <v>2512</v>
      </c>
      <c r="AS5" s="75">
        <v>2612</v>
      </c>
      <c r="AT5" s="75">
        <v>2630</v>
      </c>
      <c r="AU5" s="75">
        <v>2489</v>
      </c>
      <c r="AV5" s="75">
        <v>2226</v>
      </c>
      <c r="AW5" s="75">
        <v>1817</v>
      </c>
      <c r="AX5" s="75">
        <v>1338</v>
      </c>
      <c r="AY5" s="75">
        <v>790</v>
      </c>
      <c r="AZ5" s="75">
        <v>387</v>
      </c>
      <c r="BA5" s="75">
        <v>88</v>
      </c>
      <c r="BB5" s="76">
        <f t="shared" ref="BB5:BB13" si="2">SUM(C5:BA5)</f>
        <v>73249</v>
      </c>
      <c r="BC5" s="76">
        <v>7.226</v>
      </c>
      <c r="BD5" s="79">
        <v>1</v>
      </c>
      <c r="BE5" s="24">
        <f t="shared" si="0"/>
        <v>6.3964450026621522</v>
      </c>
      <c r="BF5" s="23">
        <f t="shared" ref="BF5:BF13" si="3">RANK(BE5,$BE$4:$BE$13,0)</f>
        <v>1</v>
      </c>
      <c r="BG5" s="22">
        <f t="shared" ref="BG5:BG13" si="4">SUM(C5:AA5)</f>
        <v>17998</v>
      </c>
      <c r="BH5" s="25">
        <f t="shared" ref="BH5:BH13" si="5">BG5/BB5</f>
        <v>0.24570983904217122</v>
      </c>
      <c r="BI5" s="26">
        <f t="shared" ref="BI5:BI13" si="6">SUM(AB5:AI5)</f>
        <v>18597</v>
      </c>
      <c r="BJ5" s="27">
        <f t="shared" ref="BJ5:BJ13" si="7">BI5/BB5</f>
        <v>0.25388742508430151</v>
      </c>
      <c r="BK5" s="26">
        <f t="shared" ref="BK5:BK13" si="8">SUM(AJ5:AP5)</f>
        <v>17208</v>
      </c>
      <c r="BL5" s="27">
        <f t="shared" si="1"/>
        <v>0.23492470886974567</v>
      </c>
      <c r="BM5" s="28">
        <f t="shared" ref="BM5:BM13" si="9">SUM(AQ5:AU5)</f>
        <v>12800</v>
      </c>
      <c r="BN5" s="27">
        <f t="shared" ref="BN5:BN13" si="10">BM5/BB5</f>
        <v>0.1747464129203129</v>
      </c>
      <c r="BO5" s="28">
        <f t="shared" ref="BO5:BO13" si="11">SUM(AV5:BA5)</f>
        <v>6646</v>
      </c>
      <c r="BP5" s="27">
        <f t="shared" ref="BP5:BP13" si="12">BO5/BB5</f>
        <v>9.073161408346872E-2</v>
      </c>
      <c r="BQ5" s="211">
        <f t="shared" ref="BQ5:BQ13" si="13">BA5</f>
        <v>88</v>
      </c>
      <c r="BR5" s="212">
        <f t="shared" ref="BR5:BR13" si="14">BQ5/BB5</f>
        <v>1.2013815888271512E-3</v>
      </c>
    </row>
    <row r="6" spans="1:70" ht="15.75" customHeight="1">
      <c r="A6" s="73">
        <v>3</v>
      </c>
      <c r="B6" s="74" t="s">
        <v>15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1</v>
      </c>
      <c r="I6" s="75">
        <v>4</v>
      </c>
      <c r="J6" s="75">
        <v>16</v>
      </c>
      <c r="K6" s="75">
        <v>31</v>
      </c>
      <c r="L6" s="75">
        <v>72</v>
      </c>
      <c r="M6" s="75">
        <v>102</v>
      </c>
      <c r="N6" s="75">
        <v>151</v>
      </c>
      <c r="O6" s="75">
        <v>237</v>
      </c>
      <c r="P6" s="75">
        <v>320</v>
      </c>
      <c r="Q6" s="75">
        <v>378</v>
      </c>
      <c r="R6" s="75">
        <v>455</v>
      </c>
      <c r="S6" s="75">
        <v>536</v>
      </c>
      <c r="T6" s="75">
        <v>631</v>
      </c>
      <c r="U6" s="75">
        <v>619</v>
      </c>
      <c r="V6" s="75">
        <v>699</v>
      </c>
      <c r="W6" s="75">
        <v>742</v>
      </c>
      <c r="X6" s="75">
        <v>658</v>
      </c>
      <c r="Y6" s="75">
        <v>651</v>
      </c>
      <c r="Z6" s="75">
        <v>675</v>
      </c>
      <c r="AA6" s="75">
        <v>643</v>
      </c>
      <c r="AB6" s="75">
        <v>642</v>
      </c>
      <c r="AC6" s="75">
        <v>655</v>
      </c>
      <c r="AD6" s="75">
        <v>639</v>
      </c>
      <c r="AE6" s="75">
        <v>602</v>
      </c>
      <c r="AF6" s="75">
        <v>616</v>
      </c>
      <c r="AG6" s="75">
        <v>550</v>
      </c>
      <c r="AH6" s="75">
        <v>515</v>
      </c>
      <c r="AI6" s="75">
        <v>531</v>
      </c>
      <c r="AJ6" s="75">
        <v>540</v>
      </c>
      <c r="AK6" s="75">
        <v>522</v>
      </c>
      <c r="AL6" s="75">
        <v>506</v>
      </c>
      <c r="AM6" s="75">
        <v>506</v>
      </c>
      <c r="AN6" s="75">
        <v>502</v>
      </c>
      <c r="AO6" s="75">
        <v>491</v>
      </c>
      <c r="AP6" s="75">
        <v>483</v>
      </c>
      <c r="AQ6" s="75">
        <v>506</v>
      </c>
      <c r="AR6" s="75">
        <v>517</v>
      </c>
      <c r="AS6" s="75">
        <v>547</v>
      </c>
      <c r="AT6" s="75">
        <v>532</v>
      </c>
      <c r="AU6" s="75">
        <v>489</v>
      </c>
      <c r="AV6" s="75">
        <v>394</v>
      </c>
      <c r="AW6" s="75">
        <v>375</v>
      </c>
      <c r="AX6" s="75">
        <v>256</v>
      </c>
      <c r="AY6" s="75">
        <v>175</v>
      </c>
      <c r="AZ6" s="75">
        <v>92</v>
      </c>
      <c r="BA6" s="75">
        <v>31</v>
      </c>
      <c r="BB6" s="76">
        <f t="shared" si="2"/>
        <v>19835</v>
      </c>
      <c r="BC6" s="76">
        <v>6.4969999999999999</v>
      </c>
      <c r="BD6" s="79">
        <v>4</v>
      </c>
      <c r="BE6" s="24">
        <f t="shared" si="0"/>
        <v>5.7761330980589864</v>
      </c>
      <c r="BF6" s="23">
        <f t="shared" si="3"/>
        <v>5</v>
      </c>
      <c r="BG6" s="22">
        <f t="shared" si="4"/>
        <v>7621</v>
      </c>
      <c r="BH6" s="25">
        <f t="shared" si="5"/>
        <v>0.38421981346105372</v>
      </c>
      <c r="BI6" s="26">
        <f t="shared" si="6"/>
        <v>4750</v>
      </c>
      <c r="BJ6" s="27">
        <f t="shared" si="7"/>
        <v>0.23947567431308295</v>
      </c>
      <c r="BK6" s="26">
        <f t="shared" si="8"/>
        <v>3550</v>
      </c>
      <c r="BL6" s="27">
        <f t="shared" si="1"/>
        <v>0.17897655659188302</v>
      </c>
      <c r="BM6" s="28">
        <f t="shared" si="9"/>
        <v>2591</v>
      </c>
      <c r="BN6" s="27">
        <f t="shared" si="10"/>
        <v>0.13062767834635744</v>
      </c>
      <c r="BO6" s="28">
        <f t="shared" si="11"/>
        <v>1323</v>
      </c>
      <c r="BP6" s="27">
        <f t="shared" si="12"/>
        <v>6.6700277287622886E-2</v>
      </c>
      <c r="BQ6" s="211">
        <f t="shared" si="13"/>
        <v>31</v>
      </c>
      <c r="BR6" s="212">
        <f t="shared" si="14"/>
        <v>1.5628938744643307E-3</v>
      </c>
    </row>
    <row r="7" spans="1:70" ht="15.75" customHeight="1">
      <c r="A7" s="73">
        <v>4</v>
      </c>
      <c r="B7" s="74" t="s">
        <v>230</v>
      </c>
      <c r="C7" s="75">
        <v>0</v>
      </c>
      <c r="D7" s="75">
        <v>0</v>
      </c>
      <c r="E7" s="75">
        <v>0</v>
      </c>
      <c r="F7" s="75">
        <v>0</v>
      </c>
      <c r="G7" s="75">
        <v>2</v>
      </c>
      <c r="H7" s="75">
        <v>2</v>
      </c>
      <c r="I7" s="75">
        <v>6</v>
      </c>
      <c r="J7" s="75">
        <v>20</v>
      </c>
      <c r="K7" s="75">
        <v>43</v>
      </c>
      <c r="L7" s="75">
        <v>63</v>
      </c>
      <c r="M7" s="75">
        <v>81</v>
      </c>
      <c r="N7" s="75">
        <v>131</v>
      </c>
      <c r="O7" s="75">
        <v>181</v>
      </c>
      <c r="P7" s="75">
        <v>210</v>
      </c>
      <c r="Q7" s="75">
        <v>258</v>
      </c>
      <c r="R7" s="75">
        <v>302</v>
      </c>
      <c r="S7" s="75">
        <v>286</v>
      </c>
      <c r="T7" s="75">
        <v>310</v>
      </c>
      <c r="U7" s="75">
        <v>309</v>
      </c>
      <c r="V7" s="75">
        <v>336</v>
      </c>
      <c r="W7" s="75">
        <v>325</v>
      </c>
      <c r="X7" s="75">
        <v>320</v>
      </c>
      <c r="Y7" s="75">
        <v>327</v>
      </c>
      <c r="Z7" s="75">
        <v>353</v>
      </c>
      <c r="AA7" s="75">
        <v>294</v>
      </c>
      <c r="AB7" s="75">
        <v>347</v>
      </c>
      <c r="AC7" s="75">
        <v>314</v>
      </c>
      <c r="AD7" s="75">
        <v>288</v>
      </c>
      <c r="AE7" s="75">
        <v>362</v>
      </c>
      <c r="AF7" s="75">
        <v>316</v>
      </c>
      <c r="AG7" s="75">
        <v>305</v>
      </c>
      <c r="AH7" s="75">
        <v>309</v>
      </c>
      <c r="AI7" s="75">
        <v>298</v>
      </c>
      <c r="AJ7" s="75">
        <v>316</v>
      </c>
      <c r="AK7" s="75">
        <v>294</v>
      </c>
      <c r="AL7" s="75">
        <v>315</v>
      </c>
      <c r="AM7" s="75">
        <v>289</v>
      </c>
      <c r="AN7" s="75">
        <v>318</v>
      </c>
      <c r="AO7" s="75">
        <v>319</v>
      </c>
      <c r="AP7" s="75">
        <v>325</v>
      </c>
      <c r="AQ7" s="75">
        <v>319</v>
      </c>
      <c r="AR7" s="75">
        <v>323</v>
      </c>
      <c r="AS7" s="75">
        <v>291</v>
      </c>
      <c r="AT7" s="75">
        <v>260</v>
      </c>
      <c r="AU7" s="75">
        <v>257</v>
      </c>
      <c r="AV7" s="75">
        <v>243</v>
      </c>
      <c r="AW7" s="75">
        <v>170</v>
      </c>
      <c r="AX7" s="75">
        <v>135</v>
      </c>
      <c r="AY7" s="75">
        <v>78</v>
      </c>
      <c r="AZ7" s="75">
        <v>42</v>
      </c>
      <c r="BA7" s="75">
        <v>12</v>
      </c>
      <c r="BB7" s="76">
        <f t="shared" si="2"/>
        <v>11004</v>
      </c>
      <c r="BC7" s="76">
        <v>6.4359999999999999</v>
      </c>
      <c r="BD7" s="79">
        <v>6</v>
      </c>
      <c r="BE7" s="24">
        <f t="shared" si="0"/>
        <v>5.7541257724463835</v>
      </c>
      <c r="BF7" s="23">
        <f t="shared" si="3"/>
        <v>6</v>
      </c>
      <c r="BG7" s="22">
        <f t="shared" si="4"/>
        <v>4159</v>
      </c>
      <c r="BH7" s="25">
        <f t="shared" si="5"/>
        <v>0.37795347146492186</v>
      </c>
      <c r="BI7" s="26">
        <f t="shared" si="6"/>
        <v>2539</v>
      </c>
      <c r="BJ7" s="27">
        <f t="shared" si="7"/>
        <v>0.23073427844420211</v>
      </c>
      <c r="BK7" s="26">
        <f t="shared" si="8"/>
        <v>2176</v>
      </c>
      <c r="BL7" s="27">
        <f t="shared" si="1"/>
        <v>0.19774627408215195</v>
      </c>
      <c r="BM7" s="28">
        <f t="shared" si="9"/>
        <v>1450</v>
      </c>
      <c r="BN7" s="27">
        <f t="shared" si="10"/>
        <v>0.13177026535805161</v>
      </c>
      <c r="BO7" s="28">
        <f t="shared" si="11"/>
        <v>680</v>
      </c>
      <c r="BP7" s="27">
        <f t="shared" si="12"/>
        <v>6.1795710650672485E-2</v>
      </c>
      <c r="BQ7" s="211">
        <f t="shared" si="13"/>
        <v>12</v>
      </c>
      <c r="BR7" s="212">
        <f t="shared" si="14"/>
        <v>1.0905125408942203E-3</v>
      </c>
    </row>
    <row r="8" spans="1:70" ht="15.75" customHeight="1">
      <c r="A8" s="73">
        <v>16</v>
      </c>
      <c r="B8" s="74" t="s">
        <v>16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1</v>
      </c>
      <c r="J8" s="75">
        <v>4</v>
      </c>
      <c r="K8" s="75">
        <v>4</v>
      </c>
      <c r="L8" s="75">
        <v>12</v>
      </c>
      <c r="M8" s="75">
        <v>20</v>
      </c>
      <c r="N8" s="75">
        <v>29</v>
      </c>
      <c r="O8" s="75">
        <v>76</v>
      </c>
      <c r="P8" s="75">
        <v>99</v>
      </c>
      <c r="Q8" s="75">
        <v>145</v>
      </c>
      <c r="R8" s="75">
        <v>158</v>
      </c>
      <c r="S8" s="75">
        <v>230</v>
      </c>
      <c r="T8" s="75">
        <v>293</v>
      </c>
      <c r="U8" s="75">
        <v>341</v>
      </c>
      <c r="V8" s="75">
        <v>377</v>
      </c>
      <c r="W8" s="75">
        <v>459</v>
      </c>
      <c r="X8" s="75">
        <v>491</v>
      </c>
      <c r="Y8" s="75">
        <v>481</v>
      </c>
      <c r="Z8" s="75">
        <v>435</v>
      </c>
      <c r="AA8" s="75">
        <v>477</v>
      </c>
      <c r="AB8" s="75">
        <v>434</v>
      </c>
      <c r="AC8" s="75">
        <v>420</v>
      </c>
      <c r="AD8" s="75">
        <v>408</v>
      </c>
      <c r="AE8" s="75">
        <v>399</v>
      </c>
      <c r="AF8" s="75">
        <v>349</v>
      </c>
      <c r="AG8" s="75">
        <v>355</v>
      </c>
      <c r="AH8" s="75">
        <v>325</v>
      </c>
      <c r="AI8" s="75">
        <v>284</v>
      </c>
      <c r="AJ8" s="75">
        <v>270</v>
      </c>
      <c r="AK8" s="75">
        <v>277</v>
      </c>
      <c r="AL8" s="75">
        <v>247</v>
      </c>
      <c r="AM8" s="75">
        <v>263</v>
      </c>
      <c r="AN8" s="75">
        <v>254</v>
      </c>
      <c r="AO8" s="75">
        <v>220</v>
      </c>
      <c r="AP8" s="75">
        <v>225</v>
      </c>
      <c r="AQ8" s="75">
        <v>235</v>
      </c>
      <c r="AR8" s="75">
        <v>217</v>
      </c>
      <c r="AS8" s="75">
        <v>219</v>
      </c>
      <c r="AT8" s="75">
        <v>206</v>
      </c>
      <c r="AU8" s="75">
        <v>206</v>
      </c>
      <c r="AV8" s="75">
        <v>157</v>
      </c>
      <c r="AW8" s="75">
        <v>130</v>
      </c>
      <c r="AX8" s="75">
        <v>81</v>
      </c>
      <c r="AY8" s="75">
        <v>46</v>
      </c>
      <c r="AZ8" s="75">
        <v>30</v>
      </c>
      <c r="BA8" s="75">
        <v>7</v>
      </c>
      <c r="BB8" s="76">
        <f t="shared" si="2"/>
        <v>10396</v>
      </c>
      <c r="BC8" s="76">
        <v>6.266</v>
      </c>
      <c r="BD8" s="79">
        <v>10</v>
      </c>
      <c r="BE8" s="24">
        <f t="shared" si="0"/>
        <v>5.6549249711427469</v>
      </c>
      <c r="BF8" s="23">
        <f t="shared" si="3"/>
        <v>7</v>
      </c>
      <c r="BG8" s="22">
        <f t="shared" si="4"/>
        <v>4132</v>
      </c>
      <c r="BH8" s="25">
        <f t="shared" si="5"/>
        <v>0.39746056175452099</v>
      </c>
      <c r="BI8" s="26">
        <f t="shared" si="6"/>
        <v>2974</v>
      </c>
      <c r="BJ8" s="27">
        <f t="shared" si="7"/>
        <v>0.28607156598691802</v>
      </c>
      <c r="BK8" s="26">
        <f t="shared" si="8"/>
        <v>1756</v>
      </c>
      <c r="BL8" s="27">
        <f t="shared" si="1"/>
        <v>0.16891111966140823</v>
      </c>
      <c r="BM8" s="28">
        <f t="shared" si="9"/>
        <v>1083</v>
      </c>
      <c r="BN8" s="27">
        <f t="shared" si="10"/>
        <v>0.10417468257021932</v>
      </c>
      <c r="BO8" s="28">
        <f t="shared" si="11"/>
        <v>451</v>
      </c>
      <c r="BP8" s="27">
        <f t="shared" si="12"/>
        <v>4.3382070026933436E-2</v>
      </c>
      <c r="BQ8" s="211">
        <f t="shared" si="13"/>
        <v>7</v>
      </c>
      <c r="BR8" s="212">
        <f t="shared" si="14"/>
        <v>6.7333589842247016E-4</v>
      </c>
    </row>
    <row r="9" spans="1:70" s="88" customFormat="1" ht="15.75" customHeight="1">
      <c r="A9" s="81">
        <v>19</v>
      </c>
      <c r="B9" s="82" t="s">
        <v>17</v>
      </c>
      <c r="C9" s="75">
        <v>0</v>
      </c>
      <c r="D9" s="75">
        <v>0</v>
      </c>
      <c r="E9" s="75">
        <v>0</v>
      </c>
      <c r="F9" s="75">
        <v>1</v>
      </c>
      <c r="G9" s="75">
        <v>1</v>
      </c>
      <c r="H9" s="75">
        <v>0</v>
      </c>
      <c r="I9" s="75">
        <v>15</v>
      </c>
      <c r="J9" s="75">
        <v>15</v>
      </c>
      <c r="K9" s="75">
        <v>31</v>
      </c>
      <c r="L9" s="75">
        <v>46</v>
      </c>
      <c r="M9" s="75">
        <v>81</v>
      </c>
      <c r="N9" s="75">
        <v>137</v>
      </c>
      <c r="O9" s="75">
        <v>171</v>
      </c>
      <c r="P9" s="75">
        <v>254</v>
      </c>
      <c r="Q9" s="75">
        <v>282</v>
      </c>
      <c r="R9" s="75">
        <v>361</v>
      </c>
      <c r="S9" s="75">
        <v>375</v>
      </c>
      <c r="T9" s="75">
        <v>432</v>
      </c>
      <c r="U9" s="75">
        <v>492</v>
      </c>
      <c r="V9" s="75">
        <v>552</v>
      </c>
      <c r="W9" s="75">
        <v>555</v>
      </c>
      <c r="X9" s="75">
        <v>566</v>
      </c>
      <c r="Y9" s="75">
        <v>589</v>
      </c>
      <c r="Z9" s="75">
        <v>541</v>
      </c>
      <c r="AA9" s="75">
        <v>539</v>
      </c>
      <c r="AB9" s="75">
        <v>536</v>
      </c>
      <c r="AC9" s="75">
        <v>513</v>
      </c>
      <c r="AD9" s="75">
        <v>486</v>
      </c>
      <c r="AE9" s="75">
        <v>499</v>
      </c>
      <c r="AF9" s="75">
        <v>439</v>
      </c>
      <c r="AG9" s="75">
        <v>434</v>
      </c>
      <c r="AH9" s="75">
        <v>394</v>
      </c>
      <c r="AI9" s="75">
        <v>382</v>
      </c>
      <c r="AJ9" s="75">
        <v>349</v>
      </c>
      <c r="AK9" s="75">
        <v>339</v>
      </c>
      <c r="AL9" s="75">
        <v>310</v>
      </c>
      <c r="AM9" s="75">
        <v>284</v>
      </c>
      <c r="AN9" s="75">
        <v>279</v>
      </c>
      <c r="AO9" s="75">
        <v>271</v>
      </c>
      <c r="AP9" s="75">
        <v>267</v>
      </c>
      <c r="AQ9" s="75">
        <v>290</v>
      </c>
      <c r="AR9" s="75">
        <v>247</v>
      </c>
      <c r="AS9" s="75">
        <v>244</v>
      </c>
      <c r="AT9" s="75">
        <v>226</v>
      </c>
      <c r="AU9" s="75">
        <v>198</v>
      </c>
      <c r="AV9" s="75">
        <v>183</v>
      </c>
      <c r="AW9" s="75">
        <v>149</v>
      </c>
      <c r="AX9" s="75">
        <v>141</v>
      </c>
      <c r="AY9" s="75">
        <v>74</v>
      </c>
      <c r="AZ9" s="75">
        <v>53</v>
      </c>
      <c r="BA9" s="75">
        <v>20</v>
      </c>
      <c r="BB9" s="83">
        <v>13643</v>
      </c>
      <c r="BC9" s="83">
        <v>5.98</v>
      </c>
      <c r="BD9" s="85">
        <v>17</v>
      </c>
      <c r="BE9" s="24">
        <f t="shared" si="0"/>
        <v>5.4291724693982246</v>
      </c>
      <c r="BF9" s="23">
        <f t="shared" si="3"/>
        <v>10</v>
      </c>
      <c r="BG9" s="22">
        <f t="shared" si="4"/>
        <v>6036</v>
      </c>
      <c r="BH9" s="25">
        <f t="shared" si="5"/>
        <v>0.44242468665249579</v>
      </c>
      <c r="BI9" s="26">
        <f t="shared" si="6"/>
        <v>3683</v>
      </c>
      <c r="BJ9" s="27">
        <f t="shared" si="7"/>
        <v>0.26995528842629918</v>
      </c>
      <c r="BK9" s="26">
        <f t="shared" si="8"/>
        <v>2099</v>
      </c>
      <c r="BL9" s="27">
        <f t="shared" si="1"/>
        <v>0.15385179212783112</v>
      </c>
      <c r="BM9" s="28">
        <f t="shared" si="9"/>
        <v>1205</v>
      </c>
      <c r="BN9" s="27">
        <f t="shared" si="10"/>
        <v>8.8323682474529069E-2</v>
      </c>
      <c r="BO9" s="28">
        <f t="shared" si="11"/>
        <v>620</v>
      </c>
      <c r="BP9" s="27">
        <f t="shared" si="12"/>
        <v>4.5444550318844826E-2</v>
      </c>
      <c r="BQ9" s="211">
        <f t="shared" si="13"/>
        <v>20</v>
      </c>
      <c r="BR9" s="212">
        <f t="shared" si="14"/>
        <v>1.4659532360917686E-3</v>
      </c>
    </row>
    <row r="10" spans="1:70" ht="15.75" customHeight="1">
      <c r="A10" s="73">
        <v>25</v>
      </c>
      <c r="B10" s="74" t="s">
        <v>18</v>
      </c>
      <c r="C10" s="75">
        <v>0</v>
      </c>
      <c r="D10" s="75">
        <v>0</v>
      </c>
      <c r="E10" s="75">
        <v>0</v>
      </c>
      <c r="F10" s="75">
        <v>0</v>
      </c>
      <c r="G10" s="75">
        <v>1</v>
      </c>
      <c r="H10" s="75">
        <v>0</v>
      </c>
      <c r="I10" s="75">
        <v>3</v>
      </c>
      <c r="J10" s="75">
        <v>10</v>
      </c>
      <c r="K10" s="75">
        <v>18</v>
      </c>
      <c r="L10" s="75">
        <v>26</v>
      </c>
      <c r="M10" s="75">
        <v>43</v>
      </c>
      <c r="N10" s="75">
        <v>100</v>
      </c>
      <c r="O10" s="75">
        <v>134</v>
      </c>
      <c r="P10" s="75">
        <v>188</v>
      </c>
      <c r="Q10" s="75">
        <v>250</v>
      </c>
      <c r="R10" s="75">
        <v>345</v>
      </c>
      <c r="S10" s="75">
        <v>401</v>
      </c>
      <c r="T10" s="75">
        <v>454</v>
      </c>
      <c r="U10" s="75">
        <v>546</v>
      </c>
      <c r="V10" s="75">
        <v>652</v>
      </c>
      <c r="W10" s="75">
        <v>663</v>
      </c>
      <c r="X10" s="75">
        <v>735</v>
      </c>
      <c r="Y10" s="75">
        <v>721</v>
      </c>
      <c r="Z10" s="75">
        <v>756</v>
      </c>
      <c r="AA10" s="75">
        <v>729</v>
      </c>
      <c r="AB10" s="75">
        <v>739</v>
      </c>
      <c r="AC10" s="75">
        <v>769</v>
      </c>
      <c r="AD10" s="75">
        <v>731</v>
      </c>
      <c r="AE10" s="75">
        <v>661</v>
      </c>
      <c r="AF10" s="75">
        <v>634</v>
      </c>
      <c r="AG10" s="75">
        <v>621</v>
      </c>
      <c r="AH10" s="75">
        <v>579</v>
      </c>
      <c r="AI10" s="75">
        <v>560</v>
      </c>
      <c r="AJ10" s="75">
        <v>523</v>
      </c>
      <c r="AK10" s="75">
        <v>462</v>
      </c>
      <c r="AL10" s="75">
        <v>471</v>
      </c>
      <c r="AM10" s="75">
        <v>422</v>
      </c>
      <c r="AN10" s="75">
        <v>447</v>
      </c>
      <c r="AO10" s="75">
        <v>376</v>
      </c>
      <c r="AP10" s="75">
        <v>339</v>
      </c>
      <c r="AQ10" s="75">
        <v>380</v>
      </c>
      <c r="AR10" s="75">
        <v>350</v>
      </c>
      <c r="AS10" s="75">
        <v>295</v>
      </c>
      <c r="AT10" s="75">
        <v>328</v>
      </c>
      <c r="AU10" s="75">
        <v>273</v>
      </c>
      <c r="AV10" s="75">
        <v>238</v>
      </c>
      <c r="AW10" s="75">
        <v>184</v>
      </c>
      <c r="AX10" s="75">
        <v>124</v>
      </c>
      <c r="AY10" s="75">
        <v>95</v>
      </c>
      <c r="AZ10" s="75">
        <v>41</v>
      </c>
      <c r="BA10" s="75">
        <v>19</v>
      </c>
      <c r="BB10" s="76">
        <f t="shared" si="2"/>
        <v>17436</v>
      </c>
      <c r="BC10" s="76">
        <v>6.4340000000000002</v>
      </c>
      <c r="BD10" s="79">
        <v>7</v>
      </c>
      <c r="BE10" s="24">
        <f t="shared" si="0"/>
        <v>5.613512273457216</v>
      </c>
      <c r="BF10" s="23">
        <f t="shared" si="3"/>
        <v>8</v>
      </c>
      <c r="BG10" s="22">
        <f t="shared" si="4"/>
        <v>6775</v>
      </c>
      <c r="BH10" s="25">
        <f t="shared" si="5"/>
        <v>0.38856389080064235</v>
      </c>
      <c r="BI10" s="26">
        <f t="shared" si="6"/>
        <v>5294</v>
      </c>
      <c r="BJ10" s="27">
        <f t="shared" si="7"/>
        <v>0.30362468456067904</v>
      </c>
      <c r="BK10" s="26">
        <f t="shared" si="8"/>
        <v>3040</v>
      </c>
      <c r="BL10" s="27">
        <f t="shared" si="1"/>
        <v>0.17435191557696719</v>
      </c>
      <c r="BM10" s="28">
        <f t="shared" si="9"/>
        <v>1626</v>
      </c>
      <c r="BN10" s="27">
        <f t="shared" si="10"/>
        <v>9.3255333792154158E-2</v>
      </c>
      <c r="BO10" s="28">
        <f t="shared" si="11"/>
        <v>701</v>
      </c>
      <c r="BP10" s="27">
        <f t="shared" si="12"/>
        <v>4.0204175269557239E-2</v>
      </c>
      <c r="BQ10" s="211">
        <f t="shared" si="13"/>
        <v>19</v>
      </c>
      <c r="BR10" s="212">
        <f t="shared" si="14"/>
        <v>1.0896994723560449E-3</v>
      </c>
    </row>
    <row r="11" spans="1:70" ht="15.75" customHeight="1">
      <c r="A11" s="73">
        <v>27</v>
      </c>
      <c r="B11" s="74" t="s">
        <v>19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1</v>
      </c>
      <c r="I11" s="75">
        <v>2</v>
      </c>
      <c r="J11" s="75">
        <v>3</v>
      </c>
      <c r="K11" s="75">
        <v>3</v>
      </c>
      <c r="L11" s="75">
        <v>16</v>
      </c>
      <c r="M11" s="75">
        <v>14</v>
      </c>
      <c r="N11" s="75">
        <v>41</v>
      </c>
      <c r="O11" s="75">
        <v>61</v>
      </c>
      <c r="P11" s="75">
        <v>76</v>
      </c>
      <c r="Q11" s="75">
        <v>114</v>
      </c>
      <c r="R11" s="75">
        <v>134</v>
      </c>
      <c r="S11" s="75">
        <v>208</v>
      </c>
      <c r="T11" s="75">
        <v>245</v>
      </c>
      <c r="U11" s="75">
        <v>319</v>
      </c>
      <c r="V11" s="75">
        <v>343</v>
      </c>
      <c r="W11" s="75">
        <v>409</v>
      </c>
      <c r="X11" s="75">
        <v>462</v>
      </c>
      <c r="Y11" s="75">
        <v>478</v>
      </c>
      <c r="Z11" s="75">
        <v>473</v>
      </c>
      <c r="AA11" s="75">
        <v>472</v>
      </c>
      <c r="AB11" s="75">
        <v>434</v>
      </c>
      <c r="AC11" s="75">
        <v>419</v>
      </c>
      <c r="AD11" s="75">
        <v>435</v>
      </c>
      <c r="AE11" s="75">
        <v>369</v>
      </c>
      <c r="AF11" s="75">
        <v>338</v>
      </c>
      <c r="AG11" s="75">
        <v>310</v>
      </c>
      <c r="AH11" s="75">
        <v>275</v>
      </c>
      <c r="AI11" s="75">
        <v>252</v>
      </c>
      <c r="AJ11" s="75">
        <v>223</v>
      </c>
      <c r="AK11" s="75">
        <v>204</v>
      </c>
      <c r="AL11" s="75">
        <v>184</v>
      </c>
      <c r="AM11" s="75">
        <v>169</v>
      </c>
      <c r="AN11" s="75">
        <v>176</v>
      </c>
      <c r="AO11" s="75">
        <v>155</v>
      </c>
      <c r="AP11" s="75">
        <v>144</v>
      </c>
      <c r="AQ11" s="75">
        <v>156</v>
      </c>
      <c r="AR11" s="75">
        <v>126</v>
      </c>
      <c r="AS11" s="75">
        <v>166</v>
      </c>
      <c r="AT11" s="75">
        <v>134</v>
      </c>
      <c r="AU11" s="75">
        <v>129</v>
      </c>
      <c r="AV11" s="75">
        <v>101</v>
      </c>
      <c r="AW11" s="75">
        <v>83</v>
      </c>
      <c r="AX11" s="75">
        <v>69</v>
      </c>
      <c r="AY11" s="75">
        <v>39</v>
      </c>
      <c r="AZ11" s="75">
        <v>23</v>
      </c>
      <c r="BA11" s="75">
        <v>3</v>
      </c>
      <c r="BB11" s="76">
        <f t="shared" si="2"/>
        <v>8990</v>
      </c>
      <c r="BC11" s="76">
        <v>6.3570000000000002</v>
      </c>
      <c r="BD11" s="79">
        <v>8</v>
      </c>
      <c r="BE11" s="24">
        <f t="shared" si="0"/>
        <v>5.4593993325917687</v>
      </c>
      <c r="BF11" s="23">
        <f t="shared" si="3"/>
        <v>9</v>
      </c>
      <c r="BG11" s="22">
        <f t="shared" si="4"/>
        <v>3874</v>
      </c>
      <c r="BH11" s="25">
        <f t="shared" si="5"/>
        <v>0.43092324805339266</v>
      </c>
      <c r="BI11" s="26">
        <f t="shared" si="6"/>
        <v>2832</v>
      </c>
      <c r="BJ11" s="27">
        <f t="shared" si="7"/>
        <v>0.31501668520578419</v>
      </c>
      <c r="BK11" s="26">
        <f t="shared" si="8"/>
        <v>1255</v>
      </c>
      <c r="BL11" s="27">
        <f t="shared" si="1"/>
        <v>0.13959955506117908</v>
      </c>
      <c r="BM11" s="28">
        <f t="shared" si="9"/>
        <v>711</v>
      </c>
      <c r="BN11" s="27">
        <f t="shared" si="10"/>
        <v>7.9087875417130138E-2</v>
      </c>
      <c r="BO11" s="28">
        <f t="shared" si="11"/>
        <v>318</v>
      </c>
      <c r="BP11" s="27">
        <f t="shared" si="12"/>
        <v>3.5372636262513905E-2</v>
      </c>
      <c r="BQ11" s="211">
        <f t="shared" si="13"/>
        <v>3</v>
      </c>
      <c r="BR11" s="212">
        <f t="shared" si="14"/>
        <v>3.3370411568409342E-4</v>
      </c>
    </row>
    <row r="12" spans="1:70" ht="15.75" customHeight="1">
      <c r="A12" s="73">
        <v>44</v>
      </c>
      <c r="B12" s="74" t="s">
        <v>231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2</v>
      </c>
      <c r="K12" s="75">
        <v>3</v>
      </c>
      <c r="L12" s="75">
        <v>7</v>
      </c>
      <c r="M12" s="75">
        <v>14</v>
      </c>
      <c r="N12" s="75">
        <v>23</v>
      </c>
      <c r="O12" s="75">
        <v>30</v>
      </c>
      <c r="P12" s="75">
        <v>54</v>
      </c>
      <c r="Q12" s="75">
        <v>69</v>
      </c>
      <c r="R12" s="75">
        <v>97</v>
      </c>
      <c r="S12" s="75">
        <v>114</v>
      </c>
      <c r="T12" s="75">
        <v>138</v>
      </c>
      <c r="U12" s="75">
        <v>157</v>
      </c>
      <c r="V12" s="75">
        <v>216</v>
      </c>
      <c r="W12" s="75">
        <v>241</v>
      </c>
      <c r="X12" s="75">
        <v>296</v>
      </c>
      <c r="Y12" s="75">
        <v>285</v>
      </c>
      <c r="Z12" s="75">
        <v>322</v>
      </c>
      <c r="AA12" s="75">
        <v>329</v>
      </c>
      <c r="AB12" s="75">
        <v>338</v>
      </c>
      <c r="AC12" s="75">
        <v>410</v>
      </c>
      <c r="AD12" s="75">
        <v>424</v>
      </c>
      <c r="AE12" s="75">
        <v>427</v>
      </c>
      <c r="AF12" s="75">
        <v>387</v>
      </c>
      <c r="AG12" s="75">
        <v>469</v>
      </c>
      <c r="AH12" s="75">
        <v>424</v>
      </c>
      <c r="AI12" s="75">
        <v>423</v>
      </c>
      <c r="AJ12" s="75">
        <v>418</v>
      </c>
      <c r="AK12" s="75">
        <v>427</v>
      </c>
      <c r="AL12" s="75">
        <v>412</v>
      </c>
      <c r="AM12" s="75">
        <v>367</v>
      </c>
      <c r="AN12" s="75">
        <v>347</v>
      </c>
      <c r="AO12" s="75">
        <v>356</v>
      </c>
      <c r="AP12" s="75">
        <v>349</v>
      </c>
      <c r="AQ12" s="75">
        <v>318</v>
      </c>
      <c r="AR12" s="75">
        <v>292</v>
      </c>
      <c r="AS12" s="75">
        <v>295</v>
      </c>
      <c r="AT12" s="75">
        <v>263</v>
      </c>
      <c r="AU12" s="75">
        <v>242</v>
      </c>
      <c r="AV12" s="75">
        <v>199</v>
      </c>
      <c r="AW12" s="75">
        <v>150</v>
      </c>
      <c r="AX12" s="75">
        <v>141</v>
      </c>
      <c r="AY12" s="75">
        <v>65</v>
      </c>
      <c r="AZ12" s="75">
        <v>28</v>
      </c>
      <c r="BA12" s="75">
        <v>6</v>
      </c>
      <c r="BB12" s="76">
        <f t="shared" si="2"/>
        <v>10374</v>
      </c>
      <c r="BC12" s="76">
        <v>7.1059999999999999</v>
      </c>
      <c r="BD12" s="79">
        <v>2</v>
      </c>
      <c r="BE12" s="24">
        <f t="shared" si="0"/>
        <v>6.2542317331791013</v>
      </c>
      <c r="BF12" s="23">
        <f t="shared" si="3"/>
        <v>2</v>
      </c>
      <c r="BG12" s="22">
        <f t="shared" si="4"/>
        <v>2397</v>
      </c>
      <c r="BH12" s="25">
        <f t="shared" si="5"/>
        <v>0.23105841526894158</v>
      </c>
      <c r="BI12" s="26">
        <f t="shared" si="6"/>
        <v>3302</v>
      </c>
      <c r="BJ12" s="27">
        <f t="shared" si="7"/>
        <v>0.31829573934837091</v>
      </c>
      <c r="BK12" s="26">
        <f t="shared" si="8"/>
        <v>2676</v>
      </c>
      <c r="BL12" s="27">
        <f t="shared" si="1"/>
        <v>0.25795257374204744</v>
      </c>
      <c r="BM12" s="28">
        <f t="shared" si="9"/>
        <v>1410</v>
      </c>
      <c r="BN12" s="27">
        <f t="shared" si="10"/>
        <v>0.1359167148640833</v>
      </c>
      <c r="BO12" s="28">
        <f t="shared" si="11"/>
        <v>589</v>
      </c>
      <c r="BP12" s="27">
        <f t="shared" si="12"/>
        <v>5.6776556776556776E-2</v>
      </c>
      <c r="BQ12" s="211">
        <f t="shared" si="13"/>
        <v>6</v>
      </c>
      <c r="BR12" s="212">
        <f t="shared" si="14"/>
        <v>5.7836899942163096E-4</v>
      </c>
    </row>
    <row r="13" spans="1:70" ht="15.75" customHeight="1">
      <c r="A13" s="73">
        <v>52</v>
      </c>
      <c r="B13" s="74" t="s">
        <v>232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1</v>
      </c>
      <c r="I13" s="75">
        <v>2</v>
      </c>
      <c r="J13" s="75">
        <v>6</v>
      </c>
      <c r="K13" s="75">
        <v>13</v>
      </c>
      <c r="L13" s="75">
        <v>33</v>
      </c>
      <c r="M13" s="75">
        <v>39</v>
      </c>
      <c r="N13" s="75">
        <v>72</v>
      </c>
      <c r="O13" s="75">
        <v>110</v>
      </c>
      <c r="P13" s="75">
        <v>143</v>
      </c>
      <c r="Q13" s="75">
        <v>184</v>
      </c>
      <c r="R13" s="75">
        <v>195</v>
      </c>
      <c r="S13" s="75">
        <v>233</v>
      </c>
      <c r="T13" s="75">
        <v>297</v>
      </c>
      <c r="U13" s="75">
        <v>324</v>
      </c>
      <c r="V13" s="75">
        <v>369</v>
      </c>
      <c r="W13" s="75">
        <v>406</v>
      </c>
      <c r="X13" s="75">
        <v>366</v>
      </c>
      <c r="Y13" s="75">
        <v>403</v>
      </c>
      <c r="Z13" s="75">
        <v>412</v>
      </c>
      <c r="AA13" s="75">
        <v>385</v>
      </c>
      <c r="AB13" s="75">
        <v>377</v>
      </c>
      <c r="AC13" s="75">
        <v>380</v>
      </c>
      <c r="AD13" s="75">
        <v>373</v>
      </c>
      <c r="AE13" s="75">
        <v>382</v>
      </c>
      <c r="AF13" s="75">
        <v>329</v>
      </c>
      <c r="AG13" s="75">
        <v>357</v>
      </c>
      <c r="AH13" s="75">
        <v>364</v>
      </c>
      <c r="AI13" s="75">
        <v>352</v>
      </c>
      <c r="AJ13" s="75">
        <v>356</v>
      </c>
      <c r="AK13" s="75">
        <v>370</v>
      </c>
      <c r="AL13" s="75">
        <v>347</v>
      </c>
      <c r="AM13" s="75">
        <v>313</v>
      </c>
      <c r="AN13" s="75">
        <v>288</v>
      </c>
      <c r="AO13" s="75">
        <v>268</v>
      </c>
      <c r="AP13" s="75">
        <v>302</v>
      </c>
      <c r="AQ13" s="75">
        <v>284</v>
      </c>
      <c r="AR13" s="75">
        <v>270</v>
      </c>
      <c r="AS13" s="75">
        <v>270</v>
      </c>
      <c r="AT13" s="75">
        <v>229</v>
      </c>
      <c r="AU13" s="75">
        <v>271</v>
      </c>
      <c r="AV13" s="75">
        <v>227</v>
      </c>
      <c r="AW13" s="75">
        <v>179</v>
      </c>
      <c r="AX13" s="75">
        <v>144</v>
      </c>
      <c r="AY13" s="75">
        <v>74</v>
      </c>
      <c r="AZ13" s="75">
        <v>46</v>
      </c>
      <c r="BA13" s="75">
        <v>9</v>
      </c>
      <c r="BB13" s="76">
        <f t="shared" si="2"/>
        <v>11154</v>
      </c>
      <c r="BC13" s="76">
        <v>6.7359999999999998</v>
      </c>
      <c r="BD13" s="79">
        <v>3</v>
      </c>
      <c r="BE13" s="24">
        <f t="shared" si="0"/>
        <v>5.8377980993365615</v>
      </c>
      <c r="BF13" s="23">
        <f t="shared" si="3"/>
        <v>3</v>
      </c>
      <c r="BG13" s="22">
        <f t="shared" si="4"/>
        <v>3993</v>
      </c>
      <c r="BH13" s="25">
        <f t="shared" si="5"/>
        <v>0.35798816568047337</v>
      </c>
      <c r="BI13" s="26">
        <f t="shared" si="6"/>
        <v>2914</v>
      </c>
      <c r="BJ13" s="27">
        <f t="shared" si="7"/>
        <v>0.26125156894387663</v>
      </c>
      <c r="BK13" s="26">
        <f t="shared" si="8"/>
        <v>2244</v>
      </c>
      <c r="BL13" s="27">
        <f t="shared" si="1"/>
        <v>0.20118343195266272</v>
      </c>
      <c r="BM13" s="28">
        <f t="shared" si="9"/>
        <v>1324</v>
      </c>
      <c r="BN13" s="27">
        <f t="shared" si="10"/>
        <v>0.11870181100950332</v>
      </c>
      <c r="BO13" s="28">
        <f t="shared" si="11"/>
        <v>679</v>
      </c>
      <c r="BP13" s="27">
        <f t="shared" si="12"/>
        <v>6.0875022413483949E-2</v>
      </c>
      <c r="BQ13" s="211">
        <f t="shared" si="13"/>
        <v>9</v>
      </c>
      <c r="BR13" s="212">
        <f t="shared" si="14"/>
        <v>8.0688542227003765E-4</v>
      </c>
    </row>
    <row r="14" spans="1:70" ht="15.75" customHeight="1">
      <c r="A14" s="69"/>
      <c r="B14" s="69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9"/>
      <c r="AY14" s="69"/>
      <c r="AZ14" s="69"/>
      <c r="BA14" s="69"/>
    </row>
    <row r="15" spans="1:70" ht="15.75" customHeight="1">
      <c r="A15" s="69"/>
      <c r="B15" s="69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9"/>
      <c r="AY15" s="69"/>
      <c r="AZ15" s="69"/>
      <c r="BA15" s="69"/>
    </row>
    <row r="16" spans="1:70" s="21" customFormat="1" ht="29.25" customHeight="1">
      <c r="A16" s="14"/>
      <c r="B16" s="14" t="s">
        <v>92</v>
      </c>
      <c r="C16" s="14">
        <v>0</v>
      </c>
      <c r="D16" s="14">
        <v>0</v>
      </c>
      <c r="E16" s="14">
        <v>0</v>
      </c>
      <c r="F16" s="14">
        <v>0</v>
      </c>
      <c r="G16" s="14">
        <v>3</v>
      </c>
      <c r="H16" s="14">
        <v>3</v>
      </c>
      <c r="I16" s="14">
        <v>12</v>
      </c>
      <c r="J16" s="14">
        <v>36</v>
      </c>
      <c r="K16" s="14">
        <v>63</v>
      </c>
      <c r="L16" s="14">
        <v>141</v>
      </c>
      <c r="M16" s="14">
        <v>188</v>
      </c>
      <c r="N16" s="14">
        <v>267</v>
      </c>
      <c r="O16" s="14">
        <v>364</v>
      </c>
      <c r="P16" s="14">
        <v>393</v>
      </c>
      <c r="Q16" s="14">
        <v>486</v>
      </c>
      <c r="R16" s="14">
        <v>509</v>
      </c>
      <c r="S16" s="14">
        <v>498</v>
      </c>
      <c r="T16" s="14">
        <v>488</v>
      </c>
      <c r="U16" s="14">
        <v>490</v>
      </c>
      <c r="V16" s="14">
        <v>438</v>
      </c>
      <c r="W16" s="14">
        <v>465</v>
      </c>
      <c r="X16" s="14">
        <v>429</v>
      </c>
      <c r="Y16" s="14">
        <v>400</v>
      </c>
      <c r="Z16" s="14">
        <v>388</v>
      </c>
      <c r="AA16" s="14">
        <v>427</v>
      </c>
      <c r="AB16" s="14">
        <v>426</v>
      </c>
      <c r="AC16" s="14">
        <v>444</v>
      </c>
      <c r="AD16" s="14">
        <v>447</v>
      </c>
      <c r="AE16" s="14">
        <v>413</v>
      </c>
      <c r="AF16" s="14">
        <v>479</v>
      </c>
      <c r="AG16" s="14">
        <v>415</v>
      </c>
      <c r="AH16" s="14">
        <v>425</v>
      </c>
      <c r="AI16" s="14">
        <v>408</v>
      </c>
      <c r="AJ16" s="14">
        <v>449</v>
      </c>
      <c r="AK16" s="14">
        <v>470</v>
      </c>
      <c r="AL16" s="14">
        <v>401</v>
      </c>
      <c r="AM16" s="14">
        <v>374</v>
      </c>
      <c r="AN16" s="14">
        <v>380</v>
      </c>
      <c r="AO16" s="14">
        <v>342</v>
      </c>
      <c r="AP16" s="14">
        <v>298</v>
      </c>
      <c r="AQ16" s="14">
        <v>306</v>
      </c>
      <c r="AR16" s="15">
        <v>252</v>
      </c>
      <c r="AS16" s="16">
        <v>221</v>
      </c>
      <c r="AT16" s="16">
        <v>172</v>
      </c>
      <c r="AU16" s="89">
        <v>158</v>
      </c>
      <c r="AV16" s="16">
        <v>120</v>
      </c>
      <c r="AW16" s="15">
        <v>95</v>
      </c>
      <c r="AX16" s="19">
        <v>68</v>
      </c>
      <c r="AY16" s="17">
        <v>35</v>
      </c>
      <c r="AZ16" s="90">
        <v>20</v>
      </c>
      <c r="BA16" s="17">
        <v>0</v>
      </c>
      <c r="BB16" s="76">
        <f t="shared" ref="BB16" si="15">SUM(C16:BA16)</f>
        <v>14106</v>
      </c>
      <c r="BC16" s="19"/>
      <c r="BD16" s="18"/>
      <c r="BE16" s="20"/>
      <c r="BG16" s="153">
        <f>SUM(C16:AA16)</f>
        <v>6488</v>
      </c>
      <c r="BH16" s="154">
        <f>BG16/BB16</f>
        <v>0.45994612221749609</v>
      </c>
      <c r="BI16" s="155">
        <f>SUM(AB16:AI16)</f>
        <v>3457</v>
      </c>
      <c r="BJ16" s="156">
        <f>BI16/BB16</f>
        <v>0.2450730185736566</v>
      </c>
      <c r="BK16" s="155">
        <f>SUM(AJ16:AP16)</f>
        <v>2714</v>
      </c>
      <c r="BL16" s="156">
        <f t="shared" ref="BL16" si="16">BK16/BB16</f>
        <v>0.19240039699418687</v>
      </c>
      <c r="BM16" s="28">
        <f t="shared" ref="BM16" si="17">SUM(AQ16:AU16)</f>
        <v>1109</v>
      </c>
      <c r="BN16" s="27">
        <f t="shared" ref="BN16" si="18">BM16/BB16</f>
        <v>7.8619027364242172E-2</v>
      </c>
      <c r="BO16" s="28">
        <f t="shared" ref="BO16" si="19">SUM(AV16:BA16)</f>
        <v>338</v>
      </c>
      <c r="BP16" s="27">
        <f t="shared" ref="BP16" si="20">BO16/BB16</f>
        <v>2.396143485041826E-2</v>
      </c>
      <c r="BQ16" s="211">
        <f t="shared" ref="BQ16" si="21">BA16</f>
        <v>0</v>
      </c>
      <c r="BR16" s="212">
        <f t="shared" ref="BR16" si="22">BQ16/BB16</f>
        <v>0</v>
      </c>
    </row>
    <row r="17" spans="1:66" ht="15.75" customHeight="1">
      <c r="A17" s="69"/>
      <c r="B17" s="69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9"/>
      <c r="AY17" s="69"/>
      <c r="AZ17" s="69"/>
      <c r="BA17" s="69"/>
    </row>
    <row r="18" spans="1:66" ht="15.75" customHeight="1">
      <c r="A18" s="69"/>
      <c r="B18" s="69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9"/>
      <c r="AY18" s="69"/>
      <c r="AZ18" s="69"/>
      <c r="BA18" s="69"/>
    </row>
    <row r="19" spans="1:66" ht="15.75" customHeight="1">
      <c r="A19" s="69"/>
      <c r="B19" s="69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9"/>
      <c r="AY19" s="69"/>
      <c r="AZ19" s="69"/>
      <c r="BA19" s="69"/>
    </row>
    <row r="20" spans="1:66" ht="15.75" customHeight="1">
      <c r="A20" s="69"/>
      <c r="B20" s="69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9"/>
      <c r="AY20" s="69"/>
      <c r="AZ20" s="69"/>
      <c r="BA20" s="69"/>
    </row>
    <row r="21" spans="1:66" ht="19.5" customHeight="1">
      <c r="A21" s="69"/>
      <c r="B21" s="69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9"/>
      <c r="AY21" s="69"/>
      <c r="AZ21" s="69"/>
      <c r="BA21" s="69"/>
    </row>
    <row r="22" spans="1:66" ht="19.5" customHeight="1">
      <c r="A22" s="69"/>
      <c r="B22" s="69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9"/>
      <c r="AY22" s="69"/>
      <c r="AZ22" s="69"/>
      <c r="BA22" s="69"/>
    </row>
    <row r="23" spans="1:66" ht="19.5" customHeight="1">
      <c r="A23" s="73">
        <v>1</v>
      </c>
      <c r="B23" s="74" t="s">
        <v>228</v>
      </c>
      <c r="C23" s="75">
        <f>C4*C3</f>
        <v>0</v>
      </c>
      <c r="D23" s="75">
        <f t="shared" ref="D23:BA23" si="23">D4*D3</f>
        <v>0</v>
      </c>
      <c r="E23" s="75">
        <f t="shared" si="23"/>
        <v>0.4</v>
      </c>
      <c r="F23" s="75">
        <f t="shared" si="23"/>
        <v>2.4</v>
      </c>
      <c r="G23" s="75">
        <f t="shared" si="23"/>
        <v>11.200000000000001</v>
      </c>
      <c r="H23" s="75">
        <f t="shared" si="23"/>
        <v>38</v>
      </c>
      <c r="I23" s="75">
        <f t="shared" si="23"/>
        <v>117.6</v>
      </c>
      <c r="J23" s="75">
        <f t="shared" si="23"/>
        <v>221.2</v>
      </c>
      <c r="K23" s="75">
        <f t="shared" si="23"/>
        <v>532.80000000000007</v>
      </c>
      <c r="L23" s="75">
        <f t="shared" si="23"/>
        <v>1020.6</v>
      </c>
      <c r="M23" s="75">
        <f t="shared" si="23"/>
        <v>1850</v>
      </c>
      <c r="N23" s="75">
        <f t="shared" si="23"/>
        <v>2763.2000000000003</v>
      </c>
      <c r="O23" s="75">
        <f t="shared" si="23"/>
        <v>4032</v>
      </c>
      <c r="P23" s="75">
        <f t="shared" si="23"/>
        <v>5101.2</v>
      </c>
      <c r="Q23" s="75">
        <f t="shared" si="23"/>
        <v>6078.7999999999993</v>
      </c>
      <c r="R23" s="75">
        <f t="shared" si="23"/>
        <v>7485</v>
      </c>
      <c r="S23" s="75">
        <f t="shared" si="23"/>
        <v>8329.6</v>
      </c>
      <c r="T23" s="75">
        <f t="shared" si="23"/>
        <v>8765.1999999999989</v>
      </c>
      <c r="U23" s="75">
        <f t="shared" si="23"/>
        <v>8701.2000000000007</v>
      </c>
      <c r="V23" s="75">
        <f t="shared" si="23"/>
        <v>8903.4</v>
      </c>
      <c r="W23" s="75">
        <f t="shared" si="23"/>
        <v>8968</v>
      </c>
      <c r="X23" s="75">
        <f t="shared" si="23"/>
        <v>8925</v>
      </c>
      <c r="Y23" s="75">
        <f t="shared" si="23"/>
        <v>9310.4000000000015</v>
      </c>
      <c r="Z23" s="75">
        <f t="shared" si="23"/>
        <v>8873.4</v>
      </c>
      <c r="AA23" s="75">
        <f t="shared" si="23"/>
        <v>9163.1999999999989</v>
      </c>
      <c r="AB23" s="75">
        <f t="shared" si="23"/>
        <v>9580</v>
      </c>
      <c r="AC23" s="75">
        <f t="shared" si="23"/>
        <v>10108.800000000001</v>
      </c>
      <c r="AD23" s="75">
        <f t="shared" si="23"/>
        <v>10368</v>
      </c>
      <c r="AE23" s="75">
        <f t="shared" si="23"/>
        <v>10561.599999999999</v>
      </c>
      <c r="AF23" s="75">
        <f t="shared" si="23"/>
        <v>10544.4</v>
      </c>
      <c r="AG23" s="75">
        <f t="shared" si="23"/>
        <v>11112</v>
      </c>
      <c r="AH23" s="75">
        <f t="shared" si="23"/>
        <v>11643.6</v>
      </c>
      <c r="AI23" s="75">
        <f t="shared" si="23"/>
        <v>12172.800000000001</v>
      </c>
      <c r="AJ23" s="75">
        <f t="shared" si="23"/>
        <v>12784.199999999999</v>
      </c>
      <c r="AK23" s="75">
        <f t="shared" si="23"/>
        <v>13178.4</v>
      </c>
      <c r="AL23" s="75">
        <f t="shared" si="23"/>
        <v>13923</v>
      </c>
      <c r="AM23" s="75">
        <f t="shared" si="23"/>
        <v>15026.4</v>
      </c>
      <c r="AN23" s="75">
        <f t="shared" si="23"/>
        <v>15332.800000000001</v>
      </c>
      <c r="AO23" s="75">
        <f t="shared" si="23"/>
        <v>16575.599999999999</v>
      </c>
      <c r="AP23" s="75">
        <f t="shared" si="23"/>
        <v>18064.8</v>
      </c>
      <c r="AQ23" s="75">
        <f t="shared" si="23"/>
        <v>18840</v>
      </c>
      <c r="AR23" s="75">
        <f t="shared" si="23"/>
        <v>20885.399999999998</v>
      </c>
      <c r="AS23" s="75">
        <f t="shared" si="23"/>
        <v>21327.600000000002</v>
      </c>
      <c r="AT23" s="75">
        <f t="shared" si="23"/>
        <v>22979.200000000001</v>
      </c>
      <c r="AU23" s="75">
        <f t="shared" si="23"/>
        <v>22492.800000000003</v>
      </c>
      <c r="AV23" s="75">
        <f t="shared" si="23"/>
        <v>20979</v>
      </c>
      <c r="AW23" s="75">
        <f t="shared" si="23"/>
        <v>19375.199999999997</v>
      </c>
      <c r="AX23" s="75">
        <f t="shared" si="23"/>
        <v>14664</v>
      </c>
      <c r="AY23" s="75">
        <f t="shared" si="23"/>
        <v>10089.6</v>
      </c>
      <c r="AZ23" s="75">
        <f t="shared" si="23"/>
        <v>4753</v>
      </c>
      <c r="BA23" s="75">
        <f t="shared" si="23"/>
        <v>1179.9999999999986</v>
      </c>
      <c r="BB23" s="76">
        <f>SUM(C23:BA23)</f>
        <v>477735.99999999994</v>
      </c>
      <c r="BC23" s="23">
        <v>6.3579999999999997</v>
      </c>
      <c r="BD23" s="23">
        <v>31</v>
      </c>
      <c r="BE23" s="24">
        <v>7.6879999999999997</v>
      </c>
      <c r="BF23" s="23">
        <v>1</v>
      </c>
      <c r="BG23" s="22">
        <f t="shared" ref="BG23" si="24">SUM(M23:AF23)</f>
        <v>158412.4</v>
      </c>
      <c r="BH23" s="25">
        <f t="shared" ref="BH23" si="25">BG23/BB23</f>
        <v>0.33158983204112735</v>
      </c>
      <c r="BI23" s="26">
        <f t="shared" ref="BI23" si="26">SUM(AG23:AL23)</f>
        <v>74814</v>
      </c>
      <c r="BJ23" s="27">
        <f t="shared" ref="BJ23:BJ32" si="27">BI23/BB23</f>
        <v>0.15660113535509154</v>
      </c>
      <c r="BK23" s="26">
        <f t="shared" ref="BK23" si="28">SUM(AM23:AR23)</f>
        <v>104725</v>
      </c>
      <c r="BL23" s="27">
        <f t="shared" ref="BL23" si="29">BK23/BB23</f>
        <v>0.21921102868529901</v>
      </c>
      <c r="BM23" s="28">
        <f t="shared" ref="BM23" si="30">SUM(AT23:BA23)</f>
        <v>116512.8</v>
      </c>
      <c r="BN23" s="27">
        <f t="shared" ref="BN23" si="31">BM23/BB23</f>
        <v>0.24388532578662697</v>
      </c>
    </row>
    <row r="24" spans="1:66" ht="19.5" customHeight="1">
      <c r="A24" s="73">
        <v>2</v>
      </c>
      <c r="B24" s="74" t="s">
        <v>229</v>
      </c>
      <c r="C24" s="75">
        <f>C5*C3</f>
        <v>0</v>
      </c>
      <c r="D24" s="75">
        <f t="shared" ref="D24:BA24" si="32">D5*D3</f>
        <v>0</v>
      </c>
      <c r="E24" s="75">
        <f t="shared" si="32"/>
        <v>0</v>
      </c>
      <c r="F24" s="75">
        <f t="shared" si="32"/>
        <v>0</v>
      </c>
      <c r="G24" s="75">
        <f t="shared" si="32"/>
        <v>0.8</v>
      </c>
      <c r="H24" s="75">
        <f t="shared" si="32"/>
        <v>7</v>
      </c>
      <c r="I24" s="75">
        <f t="shared" si="32"/>
        <v>15.6</v>
      </c>
      <c r="J24" s="75">
        <f t="shared" si="32"/>
        <v>32.199999999999996</v>
      </c>
      <c r="K24" s="75">
        <f t="shared" si="32"/>
        <v>86.4</v>
      </c>
      <c r="L24" s="75">
        <f t="shared" si="32"/>
        <v>147.6</v>
      </c>
      <c r="M24" s="75">
        <f t="shared" si="32"/>
        <v>344</v>
      </c>
      <c r="N24" s="75">
        <f t="shared" si="32"/>
        <v>561</v>
      </c>
      <c r="O24" s="75">
        <f t="shared" si="32"/>
        <v>986.4</v>
      </c>
      <c r="P24" s="75">
        <f t="shared" si="32"/>
        <v>1521</v>
      </c>
      <c r="Q24" s="75">
        <f t="shared" si="32"/>
        <v>1945.9999999999998</v>
      </c>
      <c r="R24" s="75">
        <f t="shared" si="32"/>
        <v>2697</v>
      </c>
      <c r="S24" s="75">
        <f t="shared" si="32"/>
        <v>3308.8</v>
      </c>
      <c r="T24" s="75">
        <f t="shared" si="32"/>
        <v>4290.8</v>
      </c>
      <c r="U24" s="75">
        <f t="shared" si="32"/>
        <v>5194.8</v>
      </c>
      <c r="V24" s="75">
        <f t="shared" si="32"/>
        <v>5909</v>
      </c>
      <c r="W24" s="75">
        <f t="shared" si="32"/>
        <v>6980</v>
      </c>
      <c r="X24" s="75">
        <f t="shared" si="32"/>
        <v>7400.4000000000005</v>
      </c>
      <c r="Y24" s="75">
        <f t="shared" si="32"/>
        <v>8417.2000000000007</v>
      </c>
      <c r="Z24" s="75">
        <f t="shared" si="32"/>
        <v>9117.1999999999989</v>
      </c>
      <c r="AA24" s="75">
        <f t="shared" si="32"/>
        <v>10104</v>
      </c>
      <c r="AB24" s="75">
        <f t="shared" si="32"/>
        <v>10975</v>
      </c>
      <c r="AC24" s="75">
        <f t="shared" si="32"/>
        <v>11268.4</v>
      </c>
      <c r="AD24" s="75">
        <f t="shared" si="32"/>
        <v>12641.400000000001</v>
      </c>
      <c r="AE24" s="75">
        <f t="shared" si="32"/>
        <v>12650.4</v>
      </c>
      <c r="AF24" s="75">
        <f t="shared" si="32"/>
        <v>13740.199999999999</v>
      </c>
      <c r="AG24" s="75">
        <f t="shared" si="32"/>
        <v>14190</v>
      </c>
      <c r="AH24" s="75">
        <f t="shared" si="32"/>
        <v>14911</v>
      </c>
      <c r="AI24" s="75">
        <f t="shared" si="32"/>
        <v>15974.400000000001</v>
      </c>
      <c r="AJ24" s="75">
        <f t="shared" si="32"/>
        <v>15780.599999999999</v>
      </c>
      <c r="AK24" s="75">
        <f t="shared" si="32"/>
        <v>17061.2</v>
      </c>
      <c r="AL24" s="75">
        <f t="shared" si="32"/>
        <v>16863</v>
      </c>
      <c r="AM24" s="75">
        <f t="shared" si="32"/>
        <v>17164.8</v>
      </c>
      <c r="AN24" s="75">
        <f t="shared" si="32"/>
        <v>18159.600000000002</v>
      </c>
      <c r="AO24" s="75">
        <f t="shared" si="32"/>
        <v>18635.2</v>
      </c>
      <c r="AP24" s="75">
        <f t="shared" si="32"/>
        <v>20350.2</v>
      </c>
      <c r="AQ24" s="75">
        <f t="shared" si="32"/>
        <v>20456</v>
      </c>
      <c r="AR24" s="75">
        <f t="shared" si="32"/>
        <v>20598.399999999998</v>
      </c>
      <c r="AS24" s="75">
        <f t="shared" si="32"/>
        <v>21940.799999999999</v>
      </c>
      <c r="AT24" s="75">
        <f t="shared" si="32"/>
        <v>22618</v>
      </c>
      <c r="AU24" s="75">
        <f t="shared" si="32"/>
        <v>21903.200000000001</v>
      </c>
      <c r="AV24" s="75">
        <f t="shared" si="32"/>
        <v>20034</v>
      </c>
      <c r="AW24" s="75">
        <f t="shared" si="32"/>
        <v>16716.399999999998</v>
      </c>
      <c r="AX24" s="75">
        <f t="shared" si="32"/>
        <v>12577.2</v>
      </c>
      <c r="AY24" s="75">
        <f t="shared" si="32"/>
        <v>7584</v>
      </c>
      <c r="AZ24" s="75">
        <f t="shared" si="32"/>
        <v>3792.6000000000004</v>
      </c>
      <c r="BA24" s="75">
        <f t="shared" si="32"/>
        <v>879.99999999999909</v>
      </c>
      <c r="BB24" s="76">
        <f t="shared" ref="BB24:BB32" si="33">SUM(C24:BA24)</f>
        <v>468533.2</v>
      </c>
      <c r="BC24" s="76"/>
      <c r="BD24" s="80"/>
      <c r="BE24" s="79"/>
      <c r="BF24" s="77"/>
      <c r="BG24" s="78">
        <f t="shared" ref="BG24:BG32" si="34">BF24/BB24</f>
        <v>0</v>
      </c>
      <c r="BH24" s="79" t="e">
        <f t="shared" ref="BH24:BH32" si="35">RANK(BG24,$BG$4:$BG$13,0)</f>
        <v>#N/A</v>
      </c>
      <c r="BI24" s="77">
        <f t="shared" ref="BI24:BI32" si="36">SUM(AQ24:BA24)</f>
        <v>169100.6</v>
      </c>
      <c r="BJ24" s="78">
        <f t="shared" si="27"/>
        <v>0.36091487220115887</v>
      </c>
      <c r="BK24" s="79" t="e">
        <f t="shared" ref="BK24:BK32" si="37">RANK(BJ24,$BJ$4:$BJ$13,0)</f>
        <v>#N/A</v>
      </c>
    </row>
    <row r="25" spans="1:66" ht="19.5" customHeight="1">
      <c r="A25" s="73">
        <v>3</v>
      </c>
      <c r="B25" s="74" t="s">
        <v>15</v>
      </c>
      <c r="C25" s="75">
        <f>C6*C3</f>
        <v>0</v>
      </c>
      <c r="D25" s="75">
        <f t="shared" ref="D25:BA25" si="38">D6*D3</f>
        <v>0</v>
      </c>
      <c r="E25" s="75">
        <f t="shared" si="38"/>
        <v>0</v>
      </c>
      <c r="F25" s="75">
        <f t="shared" si="38"/>
        <v>0</v>
      </c>
      <c r="G25" s="75">
        <f t="shared" si="38"/>
        <v>0</v>
      </c>
      <c r="H25" s="75">
        <f t="shared" si="38"/>
        <v>1</v>
      </c>
      <c r="I25" s="75">
        <f t="shared" si="38"/>
        <v>4.8</v>
      </c>
      <c r="J25" s="75">
        <f t="shared" si="38"/>
        <v>22.4</v>
      </c>
      <c r="K25" s="75">
        <f t="shared" si="38"/>
        <v>49.6</v>
      </c>
      <c r="L25" s="75">
        <f t="shared" si="38"/>
        <v>129.6</v>
      </c>
      <c r="M25" s="75">
        <f t="shared" si="38"/>
        <v>204</v>
      </c>
      <c r="N25" s="75">
        <f t="shared" si="38"/>
        <v>332.20000000000005</v>
      </c>
      <c r="O25" s="75">
        <f t="shared" si="38"/>
        <v>568.79999999999995</v>
      </c>
      <c r="P25" s="75">
        <f t="shared" si="38"/>
        <v>832</v>
      </c>
      <c r="Q25" s="75">
        <f t="shared" si="38"/>
        <v>1058.3999999999999</v>
      </c>
      <c r="R25" s="75">
        <f t="shared" si="38"/>
        <v>1365</v>
      </c>
      <c r="S25" s="75">
        <f t="shared" si="38"/>
        <v>1715.2</v>
      </c>
      <c r="T25" s="75">
        <f t="shared" si="38"/>
        <v>2145.4</v>
      </c>
      <c r="U25" s="75">
        <f t="shared" si="38"/>
        <v>2228.4</v>
      </c>
      <c r="V25" s="75">
        <f t="shared" si="38"/>
        <v>2656.2</v>
      </c>
      <c r="W25" s="75">
        <f t="shared" si="38"/>
        <v>2968</v>
      </c>
      <c r="X25" s="75">
        <f t="shared" si="38"/>
        <v>2763.6</v>
      </c>
      <c r="Y25" s="75">
        <f t="shared" si="38"/>
        <v>2864.4</v>
      </c>
      <c r="Z25" s="75">
        <f t="shared" si="38"/>
        <v>3104.9999999999995</v>
      </c>
      <c r="AA25" s="75">
        <f t="shared" si="38"/>
        <v>3086.4</v>
      </c>
      <c r="AB25" s="75">
        <f t="shared" si="38"/>
        <v>3210</v>
      </c>
      <c r="AC25" s="75">
        <f t="shared" si="38"/>
        <v>3406</v>
      </c>
      <c r="AD25" s="75">
        <f t="shared" si="38"/>
        <v>3450.6000000000004</v>
      </c>
      <c r="AE25" s="75">
        <f t="shared" si="38"/>
        <v>3371.2</v>
      </c>
      <c r="AF25" s="75">
        <f t="shared" si="38"/>
        <v>3572.7999999999997</v>
      </c>
      <c r="AG25" s="75">
        <f t="shared" si="38"/>
        <v>3300</v>
      </c>
      <c r="AH25" s="75">
        <f t="shared" si="38"/>
        <v>3193</v>
      </c>
      <c r="AI25" s="75">
        <f t="shared" si="38"/>
        <v>3398.4</v>
      </c>
      <c r="AJ25" s="75">
        <f t="shared" si="38"/>
        <v>3564</v>
      </c>
      <c r="AK25" s="75">
        <f t="shared" si="38"/>
        <v>3549.6</v>
      </c>
      <c r="AL25" s="75">
        <f t="shared" si="38"/>
        <v>3542</v>
      </c>
      <c r="AM25" s="75">
        <f t="shared" si="38"/>
        <v>3643.2000000000003</v>
      </c>
      <c r="AN25" s="75">
        <f t="shared" si="38"/>
        <v>3714.8</v>
      </c>
      <c r="AO25" s="75">
        <f t="shared" si="38"/>
        <v>3731.6</v>
      </c>
      <c r="AP25" s="75">
        <f t="shared" si="38"/>
        <v>3767.4</v>
      </c>
      <c r="AQ25" s="75">
        <f t="shared" si="38"/>
        <v>4048</v>
      </c>
      <c r="AR25" s="75">
        <f t="shared" si="38"/>
        <v>4239.3999999999996</v>
      </c>
      <c r="AS25" s="75">
        <f t="shared" si="38"/>
        <v>4594.8</v>
      </c>
      <c r="AT25" s="75">
        <f t="shared" si="38"/>
        <v>4575.2</v>
      </c>
      <c r="AU25" s="75">
        <f t="shared" si="38"/>
        <v>4303.2000000000007</v>
      </c>
      <c r="AV25" s="75">
        <f t="shared" si="38"/>
        <v>3546</v>
      </c>
      <c r="AW25" s="75">
        <f t="shared" si="38"/>
        <v>3449.9999999999995</v>
      </c>
      <c r="AX25" s="75">
        <f t="shared" si="38"/>
        <v>2406.4</v>
      </c>
      <c r="AY25" s="75">
        <f t="shared" si="38"/>
        <v>1680</v>
      </c>
      <c r="AZ25" s="75">
        <f t="shared" si="38"/>
        <v>901.6</v>
      </c>
      <c r="BA25" s="75">
        <f t="shared" si="38"/>
        <v>309.99999999999966</v>
      </c>
      <c r="BB25" s="76">
        <f t="shared" si="33"/>
        <v>114569.59999999999</v>
      </c>
      <c r="BC25" s="76"/>
      <c r="BD25" s="80"/>
      <c r="BE25" s="79"/>
      <c r="BF25" s="77"/>
      <c r="BG25" s="78">
        <f t="shared" si="34"/>
        <v>0</v>
      </c>
      <c r="BH25" s="79" t="e">
        <f t="shared" si="35"/>
        <v>#N/A</v>
      </c>
      <c r="BI25" s="77">
        <f t="shared" si="36"/>
        <v>34054.6</v>
      </c>
      <c r="BJ25" s="78">
        <f t="shared" si="27"/>
        <v>0.29723940731223641</v>
      </c>
      <c r="BK25" s="79" t="e">
        <f t="shared" si="37"/>
        <v>#N/A</v>
      </c>
    </row>
    <row r="26" spans="1:66" ht="19.5" customHeight="1">
      <c r="A26" s="73">
        <v>4</v>
      </c>
      <c r="B26" s="74" t="s">
        <v>230</v>
      </c>
      <c r="C26" s="75">
        <f>C7*C3</f>
        <v>0</v>
      </c>
      <c r="D26" s="75">
        <f t="shared" ref="D26:BA26" si="39">D7*D3</f>
        <v>0</v>
      </c>
      <c r="E26" s="75">
        <f t="shared" si="39"/>
        <v>0</v>
      </c>
      <c r="F26" s="75">
        <f t="shared" si="39"/>
        <v>0</v>
      </c>
      <c r="G26" s="75">
        <f t="shared" si="39"/>
        <v>1.6</v>
      </c>
      <c r="H26" s="75">
        <f t="shared" si="39"/>
        <v>2</v>
      </c>
      <c r="I26" s="75">
        <f t="shared" si="39"/>
        <v>7.1999999999999993</v>
      </c>
      <c r="J26" s="75">
        <f t="shared" si="39"/>
        <v>28</v>
      </c>
      <c r="K26" s="75">
        <f t="shared" si="39"/>
        <v>68.8</v>
      </c>
      <c r="L26" s="75">
        <f t="shared" si="39"/>
        <v>113.4</v>
      </c>
      <c r="M26" s="75">
        <f t="shared" si="39"/>
        <v>162</v>
      </c>
      <c r="N26" s="75">
        <f t="shared" si="39"/>
        <v>288.20000000000005</v>
      </c>
      <c r="O26" s="75">
        <f t="shared" si="39"/>
        <v>434.4</v>
      </c>
      <c r="P26" s="75">
        <f t="shared" si="39"/>
        <v>546</v>
      </c>
      <c r="Q26" s="75">
        <f t="shared" si="39"/>
        <v>722.4</v>
      </c>
      <c r="R26" s="75">
        <f t="shared" si="39"/>
        <v>906</v>
      </c>
      <c r="S26" s="75">
        <f t="shared" si="39"/>
        <v>915.2</v>
      </c>
      <c r="T26" s="75">
        <f t="shared" si="39"/>
        <v>1054</v>
      </c>
      <c r="U26" s="75">
        <f t="shared" si="39"/>
        <v>1112.4000000000001</v>
      </c>
      <c r="V26" s="75">
        <f t="shared" si="39"/>
        <v>1276.8</v>
      </c>
      <c r="W26" s="75">
        <f t="shared" si="39"/>
        <v>1300</v>
      </c>
      <c r="X26" s="75">
        <f t="shared" si="39"/>
        <v>1344</v>
      </c>
      <c r="Y26" s="75">
        <f t="shared" si="39"/>
        <v>1438.8000000000002</v>
      </c>
      <c r="Z26" s="75">
        <f t="shared" si="39"/>
        <v>1623.8</v>
      </c>
      <c r="AA26" s="75">
        <f t="shared" si="39"/>
        <v>1411.2</v>
      </c>
      <c r="AB26" s="75">
        <f t="shared" si="39"/>
        <v>1735</v>
      </c>
      <c r="AC26" s="75">
        <f t="shared" si="39"/>
        <v>1632.8</v>
      </c>
      <c r="AD26" s="75">
        <f t="shared" si="39"/>
        <v>1555.2</v>
      </c>
      <c r="AE26" s="75">
        <f t="shared" si="39"/>
        <v>2027.1999999999998</v>
      </c>
      <c r="AF26" s="75">
        <f t="shared" si="39"/>
        <v>1832.8</v>
      </c>
      <c r="AG26" s="75">
        <f t="shared" si="39"/>
        <v>1830</v>
      </c>
      <c r="AH26" s="75">
        <f t="shared" si="39"/>
        <v>1915.8</v>
      </c>
      <c r="AI26" s="75">
        <f t="shared" si="39"/>
        <v>1907.2</v>
      </c>
      <c r="AJ26" s="75">
        <f t="shared" si="39"/>
        <v>2085.6</v>
      </c>
      <c r="AK26" s="75">
        <f t="shared" si="39"/>
        <v>1999.2</v>
      </c>
      <c r="AL26" s="75">
        <f t="shared" si="39"/>
        <v>2205</v>
      </c>
      <c r="AM26" s="75">
        <f t="shared" si="39"/>
        <v>2080.8000000000002</v>
      </c>
      <c r="AN26" s="75">
        <f t="shared" si="39"/>
        <v>2353.2000000000003</v>
      </c>
      <c r="AO26" s="75">
        <f t="shared" si="39"/>
        <v>2424.4</v>
      </c>
      <c r="AP26" s="75">
        <f t="shared" si="39"/>
        <v>2535</v>
      </c>
      <c r="AQ26" s="75">
        <f t="shared" si="39"/>
        <v>2552</v>
      </c>
      <c r="AR26" s="75">
        <f t="shared" si="39"/>
        <v>2648.6</v>
      </c>
      <c r="AS26" s="75">
        <f t="shared" si="39"/>
        <v>2444.4</v>
      </c>
      <c r="AT26" s="75">
        <f t="shared" si="39"/>
        <v>2236</v>
      </c>
      <c r="AU26" s="75">
        <f t="shared" si="39"/>
        <v>2261.6000000000004</v>
      </c>
      <c r="AV26" s="75">
        <f t="shared" si="39"/>
        <v>2187</v>
      </c>
      <c r="AW26" s="75">
        <f t="shared" si="39"/>
        <v>1563.9999999999998</v>
      </c>
      <c r="AX26" s="75">
        <f t="shared" si="39"/>
        <v>1269</v>
      </c>
      <c r="AY26" s="75">
        <f t="shared" si="39"/>
        <v>748.8</v>
      </c>
      <c r="AZ26" s="75">
        <f t="shared" si="39"/>
        <v>411.6</v>
      </c>
      <c r="BA26" s="75">
        <f t="shared" si="39"/>
        <v>119.99999999999987</v>
      </c>
      <c r="BB26" s="76">
        <f t="shared" si="33"/>
        <v>63318.400000000001</v>
      </c>
      <c r="BC26" s="76"/>
      <c r="BD26" s="80"/>
      <c r="BE26" s="79"/>
      <c r="BF26" s="77"/>
      <c r="BG26" s="78">
        <f t="shared" si="34"/>
        <v>0</v>
      </c>
      <c r="BH26" s="79" t="e">
        <f t="shared" si="35"/>
        <v>#N/A</v>
      </c>
      <c r="BI26" s="77">
        <f t="shared" si="36"/>
        <v>18442.999999999996</v>
      </c>
      <c r="BJ26" s="78">
        <f t="shared" si="27"/>
        <v>0.29127394248749172</v>
      </c>
      <c r="BK26" s="79" t="e">
        <f t="shared" si="37"/>
        <v>#N/A</v>
      </c>
    </row>
    <row r="27" spans="1:66" ht="19.5" customHeight="1">
      <c r="A27" s="73">
        <v>16</v>
      </c>
      <c r="B27" s="74" t="s">
        <v>16</v>
      </c>
      <c r="C27" s="75">
        <f>C8*C3</f>
        <v>0</v>
      </c>
      <c r="D27" s="75">
        <f t="shared" ref="D27:BA27" si="40">D8*D3</f>
        <v>0</v>
      </c>
      <c r="E27" s="75">
        <f t="shared" si="40"/>
        <v>0</v>
      </c>
      <c r="F27" s="75">
        <f t="shared" si="40"/>
        <v>0</v>
      </c>
      <c r="G27" s="75">
        <f t="shared" si="40"/>
        <v>0</v>
      </c>
      <c r="H27" s="75">
        <f t="shared" si="40"/>
        <v>0</v>
      </c>
      <c r="I27" s="75">
        <f t="shared" si="40"/>
        <v>1.2</v>
      </c>
      <c r="J27" s="75">
        <f t="shared" si="40"/>
        <v>5.6</v>
      </c>
      <c r="K27" s="75">
        <f t="shared" si="40"/>
        <v>6.4</v>
      </c>
      <c r="L27" s="75">
        <f t="shared" si="40"/>
        <v>21.6</v>
      </c>
      <c r="M27" s="75">
        <f t="shared" si="40"/>
        <v>40</v>
      </c>
      <c r="N27" s="75">
        <f t="shared" si="40"/>
        <v>63.800000000000004</v>
      </c>
      <c r="O27" s="75">
        <f t="shared" si="40"/>
        <v>182.4</v>
      </c>
      <c r="P27" s="75">
        <f t="shared" si="40"/>
        <v>257.40000000000003</v>
      </c>
      <c r="Q27" s="75">
        <f t="shared" si="40"/>
        <v>406</v>
      </c>
      <c r="R27" s="75">
        <f t="shared" si="40"/>
        <v>474</v>
      </c>
      <c r="S27" s="75">
        <f t="shared" si="40"/>
        <v>736</v>
      </c>
      <c r="T27" s="75">
        <f t="shared" si="40"/>
        <v>996.19999999999993</v>
      </c>
      <c r="U27" s="75">
        <f t="shared" si="40"/>
        <v>1227.6000000000001</v>
      </c>
      <c r="V27" s="75">
        <f t="shared" si="40"/>
        <v>1432.6</v>
      </c>
      <c r="W27" s="75">
        <f t="shared" si="40"/>
        <v>1836</v>
      </c>
      <c r="X27" s="75">
        <f t="shared" si="40"/>
        <v>2062.2000000000003</v>
      </c>
      <c r="Y27" s="75">
        <f t="shared" si="40"/>
        <v>2116.4</v>
      </c>
      <c r="Z27" s="75">
        <f t="shared" si="40"/>
        <v>2000.9999999999998</v>
      </c>
      <c r="AA27" s="75">
        <f t="shared" si="40"/>
        <v>2289.6</v>
      </c>
      <c r="AB27" s="75">
        <f t="shared" si="40"/>
        <v>2170</v>
      </c>
      <c r="AC27" s="75">
        <f t="shared" si="40"/>
        <v>2184</v>
      </c>
      <c r="AD27" s="75">
        <f t="shared" si="40"/>
        <v>2203.2000000000003</v>
      </c>
      <c r="AE27" s="75">
        <f t="shared" si="40"/>
        <v>2234.3999999999996</v>
      </c>
      <c r="AF27" s="75">
        <f t="shared" si="40"/>
        <v>2024.2</v>
      </c>
      <c r="AG27" s="75">
        <f t="shared" si="40"/>
        <v>2130</v>
      </c>
      <c r="AH27" s="75">
        <f t="shared" si="40"/>
        <v>2015</v>
      </c>
      <c r="AI27" s="75">
        <f t="shared" si="40"/>
        <v>1817.6000000000001</v>
      </c>
      <c r="AJ27" s="75">
        <f t="shared" si="40"/>
        <v>1782</v>
      </c>
      <c r="AK27" s="75">
        <f t="shared" si="40"/>
        <v>1883.6</v>
      </c>
      <c r="AL27" s="75">
        <f t="shared" si="40"/>
        <v>1729</v>
      </c>
      <c r="AM27" s="75">
        <f t="shared" si="40"/>
        <v>1893.6000000000001</v>
      </c>
      <c r="AN27" s="75">
        <f t="shared" si="40"/>
        <v>1879.6000000000001</v>
      </c>
      <c r="AO27" s="75">
        <f t="shared" si="40"/>
        <v>1672</v>
      </c>
      <c r="AP27" s="75">
        <f t="shared" si="40"/>
        <v>1755</v>
      </c>
      <c r="AQ27" s="75">
        <f t="shared" si="40"/>
        <v>1880</v>
      </c>
      <c r="AR27" s="75">
        <f t="shared" si="40"/>
        <v>1779.3999999999999</v>
      </c>
      <c r="AS27" s="75">
        <f t="shared" si="40"/>
        <v>1839.6000000000001</v>
      </c>
      <c r="AT27" s="75">
        <f t="shared" si="40"/>
        <v>1771.6</v>
      </c>
      <c r="AU27" s="75">
        <f t="shared" si="40"/>
        <v>1812.8000000000002</v>
      </c>
      <c r="AV27" s="75">
        <f t="shared" si="40"/>
        <v>1413</v>
      </c>
      <c r="AW27" s="75">
        <f t="shared" si="40"/>
        <v>1196</v>
      </c>
      <c r="AX27" s="75">
        <f t="shared" si="40"/>
        <v>761.4</v>
      </c>
      <c r="AY27" s="75">
        <f t="shared" si="40"/>
        <v>441.59999999999997</v>
      </c>
      <c r="AZ27" s="75">
        <f t="shared" si="40"/>
        <v>294</v>
      </c>
      <c r="BA27" s="75">
        <f t="shared" si="40"/>
        <v>69.999999999999929</v>
      </c>
      <c r="BB27" s="76">
        <f t="shared" si="33"/>
        <v>58788.6</v>
      </c>
      <c r="BC27" s="76"/>
      <c r="BD27" s="80"/>
      <c r="BE27" s="79"/>
      <c r="BF27" s="77"/>
      <c r="BG27" s="78">
        <f t="shared" si="34"/>
        <v>0</v>
      </c>
      <c r="BH27" s="79" t="e">
        <f t="shared" si="35"/>
        <v>#N/A</v>
      </c>
      <c r="BI27" s="77">
        <f t="shared" si="36"/>
        <v>13259.400000000001</v>
      </c>
      <c r="BJ27" s="78">
        <f t="shared" si="27"/>
        <v>0.22554372786560664</v>
      </c>
      <c r="BK27" s="79" t="e">
        <f t="shared" si="37"/>
        <v>#N/A</v>
      </c>
    </row>
    <row r="28" spans="1:66" s="88" customFormat="1" ht="19.5" customHeight="1">
      <c r="A28" s="81">
        <v>19</v>
      </c>
      <c r="B28" s="82" t="s">
        <v>17</v>
      </c>
      <c r="C28" s="75">
        <f>C9*C3</f>
        <v>0</v>
      </c>
      <c r="D28" s="75">
        <f t="shared" ref="D28:BA28" si="41">D9*D3</f>
        <v>0</v>
      </c>
      <c r="E28" s="75">
        <f t="shared" si="41"/>
        <v>0</v>
      </c>
      <c r="F28" s="75">
        <f t="shared" si="41"/>
        <v>0.6</v>
      </c>
      <c r="G28" s="75">
        <f t="shared" si="41"/>
        <v>0.8</v>
      </c>
      <c r="H28" s="75">
        <f t="shared" si="41"/>
        <v>0</v>
      </c>
      <c r="I28" s="75">
        <f t="shared" si="41"/>
        <v>18</v>
      </c>
      <c r="J28" s="75">
        <f t="shared" si="41"/>
        <v>21</v>
      </c>
      <c r="K28" s="75">
        <f t="shared" si="41"/>
        <v>49.6</v>
      </c>
      <c r="L28" s="75">
        <f t="shared" si="41"/>
        <v>82.8</v>
      </c>
      <c r="M28" s="75">
        <f t="shared" si="41"/>
        <v>162</v>
      </c>
      <c r="N28" s="75">
        <f t="shared" si="41"/>
        <v>301.40000000000003</v>
      </c>
      <c r="O28" s="75">
        <f t="shared" si="41"/>
        <v>410.4</v>
      </c>
      <c r="P28" s="75">
        <f t="shared" si="41"/>
        <v>660.4</v>
      </c>
      <c r="Q28" s="75">
        <f t="shared" si="41"/>
        <v>789.59999999999991</v>
      </c>
      <c r="R28" s="75">
        <f t="shared" si="41"/>
        <v>1083</v>
      </c>
      <c r="S28" s="75">
        <f t="shared" si="41"/>
        <v>1200</v>
      </c>
      <c r="T28" s="75">
        <f t="shared" si="41"/>
        <v>1468.8</v>
      </c>
      <c r="U28" s="75">
        <f t="shared" si="41"/>
        <v>1771.2</v>
      </c>
      <c r="V28" s="75">
        <f t="shared" si="41"/>
        <v>2097.6</v>
      </c>
      <c r="W28" s="75">
        <f t="shared" si="41"/>
        <v>2220</v>
      </c>
      <c r="X28" s="75">
        <f t="shared" si="41"/>
        <v>2377.2000000000003</v>
      </c>
      <c r="Y28" s="75">
        <f t="shared" si="41"/>
        <v>2591.6000000000004</v>
      </c>
      <c r="Z28" s="75">
        <f t="shared" si="41"/>
        <v>2488.6</v>
      </c>
      <c r="AA28" s="75">
        <f t="shared" si="41"/>
        <v>2587.1999999999998</v>
      </c>
      <c r="AB28" s="75">
        <f t="shared" si="41"/>
        <v>2680</v>
      </c>
      <c r="AC28" s="75">
        <f t="shared" si="41"/>
        <v>2667.6</v>
      </c>
      <c r="AD28" s="75">
        <f t="shared" si="41"/>
        <v>2624.4</v>
      </c>
      <c r="AE28" s="75">
        <f t="shared" si="41"/>
        <v>2794.3999999999996</v>
      </c>
      <c r="AF28" s="75">
        <f t="shared" si="41"/>
        <v>2546.1999999999998</v>
      </c>
      <c r="AG28" s="75">
        <f t="shared" si="41"/>
        <v>2604</v>
      </c>
      <c r="AH28" s="75">
        <f t="shared" si="41"/>
        <v>2442.8000000000002</v>
      </c>
      <c r="AI28" s="75">
        <f t="shared" si="41"/>
        <v>2444.8000000000002</v>
      </c>
      <c r="AJ28" s="75">
        <f t="shared" si="41"/>
        <v>2303.4</v>
      </c>
      <c r="AK28" s="75">
        <f t="shared" si="41"/>
        <v>2305.1999999999998</v>
      </c>
      <c r="AL28" s="75">
        <f t="shared" si="41"/>
        <v>2170</v>
      </c>
      <c r="AM28" s="75">
        <f t="shared" si="41"/>
        <v>2044.8</v>
      </c>
      <c r="AN28" s="75">
        <f t="shared" si="41"/>
        <v>2064.6</v>
      </c>
      <c r="AO28" s="75">
        <f t="shared" si="41"/>
        <v>2059.6</v>
      </c>
      <c r="AP28" s="75">
        <f t="shared" si="41"/>
        <v>2082.6</v>
      </c>
      <c r="AQ28" s="75">
        <f t="shared" si="41"/>
        <v>2320</v>
      </c>
      <c r="AR28" s="75">
        <f t="shared" si="41"/>
        <v>2025.3999999999999</v>
      </c>
      <c r="AS28" s="75">
        <f t="shared" si="41"/>
        <v>2049.6</v>
      </c>
      <c r="AT28" s="75">
        <f t="shared" si="41"/>
        <v>1943.6</v>
      </c>
      <c r="AU28" s="75">
        <f t="shared" si="41"/>
        <v>1742.4</v>
      </c>
      <c r="AV28" s="75">
        <f t="shared" si="41"/>
        <v>1647</v>
      </c>
      <c r="AW28" s="75">
        <f t="shared" si="41"/>
        <v>1370.8</v>
      </c>
      <c r="AX28" s="75">
        <f t="shared" si="41"/>
        <v>1325.4</v>
      </c>
      <c r="AY28" s="75">
        <f t="shared" si="41"/>
        <v>710.4</v>
      </c>
      <c r="AZ28" s="75">
        <f t="shared" si="41"/>
        <v>519.40000000000009</v>
      </c>
      <c r="BA28" s="75">
        <f t="shared" si="41"/>
        <v>199.99999999999977</v>
      </c>
      <c r="BB28" s="76">
        <f t="shared" si="33"/>
        <v>74070.199999999983</v>
      </c>
      <c r="BC28" s="83"/>
      <c r="BD28" s="84"/>
      <c r="BE28" s="85"/>
      <c r="BF28" s="86"/>
      <c r="BG28" s="87">
        <f t="shared" si="34"/>
        <v>0</v>
      </c>
      <c r="BH28" s="85" t="e">
        <f t="shared" si="35"/>
        <v>#N/A</v>
      </c>
      <c r="BI28" s="86">
        <f t="shared" si="36"/>
        <v>15853.999999999998</v>
      </c>
      <c r="BJ28" s="87">
        <f t="shared" si="27"/>
        <v>0.21404019430216203</v>
      </c>
      <c r="BK28" s="85" t="e">
        <f t="shared" si="37"/>
        <v>#N/A</v>
      </c>
    </row>
    <row r="29" spans="1:66" ht="19.5" customHeight="1">
      <c r="A29" s="73">
        <v>25</v>
      </c>
      <c r="B29" s="74" t="s">
        <v>18</v>
      </c>
      <c r="C29" s="75">
        <f>C10*C3</f>
        <v>0</v>
      </c>
      <c r="D29" s="75">
        <f t="shared" ref="D29:BA29" si="42">D10*D3</f>
        <v>0</v>
      </c>
      <c r="E29" s="75">
        <f t="shared" si="42"/>
        <v>0</v>
      </c>
      <c r="F29" s="75">
        <f t="shared" si="42"/>
        <v>0</v>
      </c>
      <c r="G29" s="75">
        <f t="shared" si="42"/>
        <v>0.8</v>
      </c>
      <c r="H29" s="75">
        <f t="shared" si="42"/>
        <v>0</v>
      </c>
      <c r="I29" s="75">
        <f t="shared" si="42"/>
        <v>3.5999999999999996</v>
      </c>
      <c r="J29" s="75">
        <f t="shared" si="42"/>
        <v>14</v>
      </c>
      <c r="K29" s="75">
        <f t="shared" si="42"/>
        <v>28.8</v>
      </c>
      <c r="L29" s="75">
        <f t="shared" si="42"/>
        <v>46.800000000000004</v>
      </c>
      <c r="M29" s="75">
        <f t="shared" si="42"/>
        <v>86</v>
      </c>
      <c r="N29" s="75">
        <f t="shared" si="42"/>
        <v>220.00000000000003</v>
      </c>
      <c r="O29" s="75">
        <f t="shared" si="42"/>
        <v>321.59999999999997</v>
      </c>
      <c r="P29" s="75">
        <f t="shared" si="42"/>
        <v>488.8</v>
      </c>
      <c r="Q29" s="75">
        <f t="shared" si="42"/>
        <v>700</v>
      </c>
      <c r="R29" s="75">
        <f t="shared" si="42"/>
        <v>1035</v>
      </c>
      <c r="S29" s="75">
        <f t="shared" si="42"/>
        <v>1283.2</v>
      </c>
      <c r="T29" s="75">
        <f t="shared" si="42"/>
        <v>1543.6</v>
      </c>
      <c r="U29" s="75">
        <f t="shared" si="42"/>
        <v>1965.6000000000001</v>
      </c>
      <c r="V29" s="75">
        <f t="shared" si="42"/>
        <v>2477.6</v>
      </c>
      <c r="W29" s="75">
        <f t="shared" si="42"/>
        <v>2652</v>
      </c>
      <c r="X29" s="75">
        <f t="shared" si="42"/>
        <v>3087</v>
      </c>
      <c r="Y29" s="75">
        <f t="shared" si="42"/>
        <v>3172.4</v>
      </c>
      <c r="Z29" s="75">
        <f t="shared" si="42"/>
        <v>3477.6</v>
      </c>
      <c r="AA29" s="75">
        <f t="shared" si="42"/>
        <v>3499.2</v>
      </c>
      <c r="AB29" s="75">
        <f t="shared" si="42"/>
        <v>3695</v>
      </c>
      <c r="AC29" s="75">
        <f t="shared" si="42"/>
        <v>3998.8</v>
      </c>
      <c r="AD29" s="75">
        <f t="shared" si="42"/>
        <v>3947.4</v>
      </c>
      <c r="AE29" s="75">
        <f t="shared" si="42"/>
        <v>3701.6</v>
      </c>
      <c r="AF29" s="75">
        <f t="shared" si="42"/>
        <v>3677.2</v>
      </c>
      <c r="AG29" s="75">
        <f t="shared" si="42"/>
        <v>3726</v>
      </c>
      <c r="AH29" s="75">
        <f t="shared" si="42"/>
        <v>3589.8</v>
      </c>
      <c r="AI29" s="75">
        <f t="shared" si="42"/>
        <v>3584</v>
      </c>
      <c r="AJ29" s="75">
        <f t="shared" si="42"/>
        <v>3451.7999999999997</v>
      </c>
      <c r="AK29" s="75">
        <f t="shared" si="42"/>
        <v>3141.6</v>
      </c>
      <c r="AL29" s="75">
        <f t="shared" si="42"/>
        <v>3297</v>
      </c>
      <c r="AM29" s="75">
        <f t="shared" si="42"/>
        <v>3038.4</v>
      </c>
      <c r="AN29" s="75">
        <f t="shared" si="42"/>
        <v>3307.8</v>
      </c>
      <c r="AO29" s="75">
        <f t="shared" si="42"/>
        <v>2857.6</v>
      </c>
      <c r="AP29" s="75">
        <f t="shared" si="42"/>
        <v>2644.2</v>
      </c>
      <c r="AQ29" s="75">
        <f t="shared" si="42"/>
        <v>3040</v>
      </c>
      <c r="AR29" s="75">
        <f t="shared" si="42"/>
        <v>2869.9999999999995</v>
      </c>
      <c r="AS29" s="75">
        <f t="shared" si="42"/>
        <v>2478</v>
      </c>
      <c r="AT29" s="75">
        <f t="shared" si="42"/>
        <v>2820.7999999999997</v>
      </c>
      <c r="AU29" s="75">
        <f t="shared" si="42"/>
        <v>2402.4</v>
      </c>
      <c r="AV29" s="75">
        <f t="shared" si="42"/>
        <v>2142</v>
      </c>
      <c r="AW29" s="75">
        <f t="shared" si="42"/>
        <v>1692.8</v>
      </c>
      <c r="AX29" s="75">
        <f t="shared" si="42"/>
        <v>1165.6000000000001</v>
      </c>
      <c r="AY29" s="75">
        <f t="shared" si="42"/>
        <v>912</v>
      </c>
      <c r="AZ29" s="75">
        <f t="shared" si="42"/>
        <v>401.8</v>
      </c>
      <c r="BA29" s="75">
        <f t="shared" si="42"/>
        <v>189.9999999999998</v>
      </c>
      <c r="BB29" s="76">
        <f t="shared" si="33"/>
        <v>97877.200000000012</v>
      </c>
      <c r="BC29" s="76"/>
      <c r="BD29" s="80"/>
      <c r="BE29" s="79"/>
      <c r="BF29" s="77"/>
      <c r="BG29" s="78">
        <f t="shared" si="34"/>
        <v>0</v>
      </c>
      <c r="BH29" s="79" t="e">
        <f t="shared" si="35"/>
        <v>#N/A</v>
      </c>
      <c r="BI29" s="77">
        <f t="shared" si="36"/>
        <v>20115.399999999998</v>
      </c>
      <c r="BJ29" s="78">
        <f t="shared" si="27"/>
        <v>0.20551670869211619</v>
      </c>
      <c r="BK29" s="79" t="e">
        <f t="shared" si="37"/>
        <v>#N/A</v>
      </c>
    </row>
    <row r="30" spans="1:66" ht="19.5" customHeight="1">
      <c r="A30" s="73">
        <v>27</v>
      </c>
      <c r="B30" s="74" t="s">
        <v>19</v>
      </c>
      <c r="C30" s="75">
        <f>C11*C3</f>
        <v>0</v>
      </c>
      <c r="D30" s="75">
        <f t="shared" ref="D30:BA30" si="43">D11*D3</f>
        <v>0</v>
      </c>
      <c r="E30" s="75">
        <f t="shared" si="43"/>
        <v>0</v>
      </c>
      <c r="F30" s="75">
        <f t="shared" si="43"/>
        <v>0</v>
      </c>
      <c r="G30" s="75">
        <f t="shared" si="43"/>
        <v>0</v>
      </c>
      <c r="H30" s="75">
        <f t="shared" si="43"/>
        <v>1</v>
      </c>
      <c r="I30" s="75">
        <f t="shared" si="43"/>
        <v>2.4</v>
      </c>
      <c r="J30" s="75">
        <f t="shared" si="43"/>
        <v>4.1999999999999993</v>
      </c>
      <c r="K30" s="75">
        <f t="shared" si="43"/>
        <v>4.8000000000000007</v>
      </c>
      <c r="L30" s="75">
        <f t="shared" si="43"/>
        <v>28.8</v>
      </c>
      <c r="M30" s="75">
        <f t="shared" si="43"/>
        <v>28</v>
      </c>
      <c r="N30" s="75">
        <f t="shared" si="43"/>
        <v>90.2</v>
      </c>
      <c r="O30" s="75">
        <f t="shared" si="43"/>
        <v>146.4</v>
      </c>
      <c r="P30" s="75">
        <f t="shared" si="43"/>
        <v>197.6</v>
      </c>
      <c r="Q30" s="75">
        <f t="shared" si="43"/>
        <v>319.2</v>
      </c>
      <c r="R30" s="75">
        <f t="shared" si="43"/>
        <v>402</v>
      </c>
      <c r="S30" s="75">
        <f t="shared" si="43"/>
        <v>665.6</v>
      </c>
      <c r="T30" s="75">
        <f t="shared" si="43"/>
        <v>833</v>
      </c>
      <c r="U30" s="75">
        <f t="shared" si="43"/>
        <v>1148.4000000000001</v>
      </c>
      <c r="V30" s="75">
        <f t="shared" si="43"/>
        <v>1303.3999999999999</v>
      </c>
      <c r="W30" s="75">
        <f t="shared" si="43"/>
        <v>1636</v>
      </c>
      <c r="X30" s="75">
        <f t="shared" si="43"/>
        <v>1940.4</v>
      </c>
      <c r="Y30" s="75">
        <f t="shared" si="43"/>
        <v>2103.2000000000003</v>
      </c>
      <c r="Z30" s="75">
        <f t="shared" si="43"/>
        <v>2175.7999999999997</v>
      </c>
      <c r="AA30" s="75">
        <f t="shared" si="43"/>
        <v>2265.6</v>
      </c>
      <c r="AB30" s="75">
        <f t="shared" si="43"/>
        <v>2170</v>
      </c>
      <c r="AC30" s="75">
        <f t="shared" si="43"/>
        <v>2178.8000000000002</v>
      </c>
      <c r="AD30" s="75">
        <f t="shared" si="43"/>
        <v>2349</v>
      </c>
      <c r="AE30" s="75">
        <f t="shared" si="43"/>
        <v>2066.4</v>
      </c>
      <c r="AF30" s="75">
        <f t="shared" si="43"/>
        <v>1960.3999999999999</v>
      </c>
      <c r="AG30" s="75">
        <f t="shared" si="43"/>
        <v>1860</v>
      </c>
      <c r="AH30" s="75">
        <f t="shared" si="43"/>
        <v>1705</v>
      </c>
      <c r="AI30" s="75">
        <f t="shared" si="43"/>
        <v>1612.8000000000002</v>
      </c>
      <c r="AJ30" s="75">
        <f t="shared" si="43"/>
        <v>1471.8</v>
      </c>
      <c r="AK30" s="75">
        <f t="shared" si="43"/>
        <v>1387.2</v>
      </c>
      <c r="AL30" s="75">
        <f t="shared" si="43"/>
        <v>1288</v>
      </c>
      <c r="AM30" s="75">
        <f t="shared" si="43"/>
        <v>1216.8</v>
      </c>
      <c r="AN30" s="75">
        <f t="shared" si="43"/>
        <v>1302.4000000000001</v>
      </c>
      <c r="AO30" s="75">
        <f t="shared" si="43"/>
        <v>1178</v>
      </c>
      <c r="AP30" s="75">
        <f t="shared" si="43"/>
        <v>1123.2</v>
      </c>
      <c r="AQ30" s="75">
        <f t="shared" si="43"/>
        <v>1248</v>
      </c>
      <c r="AR30" s="75">
        <f t="shared" si="43"/>
        <v>1033.1999999999998</v>
      </c>
      <c r="AS30" s="75">
        <f t="shared" si="43"/>
        <v>1394.4</v>
      </c>
      <c r="AT30" s="75">
        <f t="shared" si="43"/>
        <v>1152.3999999999999</v>
      </c>
      <c r="AU30" s="75">
        <f t="shared" si="43"/>
        <v>1135.2</v>
      </c>
      <c r="AV30" s="75">
        <f t="shared" si="43"/>
        <v>909</v>
      </c>
      <c r="AW30" s="75">
        <f t="shared" si="43"/>
        <v>763.59999999999991</v>
      </c>
      <c r="AX30" s="75">
        <f t="shared" si="43"/>
        <v>648.6</v>
      </c>
      <c r="AY30" s="75">
        <f t="shared" si="43"/>
        <v>374.4</v>
      </c>
      <c r="AZ30" s="75">
        <f t="shared" si="43"/>
        <v>225.4</v>
      </c>
      <c r="BA30" s="75">
        <f t="shared" si="43"/>
        <v>29.999999999999968</v>
      </c>
      <c r="BB30" s="76">
        <f t="shared" si="33"/>
        <v>49080</v>
      </c>
      <c r="BC30" s="76"/>
      <c r="BD30" s="80"/>
      <c r="BE30" s="79"/>
      <c r="BF30" s="77"/>
      <c r="BG30" s="78">
        <f t="shared" si="34"/>
        <v>0</v>
      </c>
      <c r="BH30" s="79" t="e">
        <f t="shared" si="35"/>
        <v>#N/A</v>
      </c>
      <c r="BI30" s="77">
        <f t="shared" si="36"/>
        <v>8914.1999999999989</v>
      </c>
      <c r="BJ30" s="78">
        <f t="shared" si="27"/>
        <v>0.18162591687041563</v>
      </c>
      <c r="BK30" s="79" t="e">
        <f t="shared" si="37"/>
        <v>#N/A</v>
      </c>
    </row>
    <row r="31" spans="1:66" ht="19.5" customHeight="1">
      <c r="A31" s="73">
        <v>44</v>
      </c>
      <c r="B31" s="74" t="s">
        <v>231</v>
      </c>
      <c r="C31" s="75">
        <f>C12*C3</f>
        <v>0</v>
      </c>
      <c r="D31" s="75">
        <f t="shared" ref="D31:BA31" si="44">D12*D3</f>
        <v>0</v>
      </c>
      <c r="E31" s="75">
        <f t="shared" si="44"/>
        <v>0</v>
      </c>
      <c r="F31" s="75">
        <f t="shared" si="44"/>
        <v>0</v>
      </c>
      <c r="G31" s="75">
        <f t="shared" si="44"/>
        <v>0</v>
      </c>
      <c r="H31" s="75">
        <f t="shared" si="44"/>
        <v>0</v>
      </c>
      <c r="I31" s="75">
        <f t="shared" si="44"/>
        <v>0</v>
      </c>
      <c r="J31" s="75">
        <f t="shared" si="44"/>
        <v>2.8</v>
      </c>
      <c r="K31" s="75">
        <f t="shared" si="44"/>
        <v>4.8000000000000007</v>
      </c>
      <c r="L31" s="75">
        <f t="shared" si="44"/>
        <v>12.6</v>
      </c>
      <c r="M31" s="75">
        <f t="shared" si="44"/>
        <v>28</v>
      </c>
      <c r="N31" s="75">
        <f t="shared" si="44"/>
        <v>50.6</v>
      </c>
      <c r="O31" s="75">
        <f t="shared" si="44"/>
        <v>72</v>
      </c>
      <c r="P31" s="75">
        <f t="shared" si="44"/>
        <v>140.4</v>
      </c>
      <c r="Q31" s="75">
        <f t="shared" si="44"/>
        <v>193.2</v>
      </c>
      <c r="R31" s="75">
        <f t="shared" si="44"/>
        <v>291</v>
      </c>
      <c r="S31" s="75">
        <f t="shared" si="44"/>
        <v>364.8</v>
      </c>
      <c r="T31" s="75">
        <f t="shared" si="44"/>
        <v>469.2</v>
      </c>
      <c r="U31" s="75">
        <f t="shared" si="44"/>
        <v>565.20000000000005</v>
      </c>
      <c r="V31" s="75">
        <f t="shared" si="44"/>
        <v>820.8</v>
      </c>
      <c r="W31" s="75">
        <f t="shared" si="44"/>
        <v>964</v>
      </c>
      <c r="X31" s="75">
        <f t="shared" si="44"/>
        <v>1243.2</v>
      </c>
      <c r="Y31" s="75">
        <f t="shared" si="44"/>
        <v>1254</v>
      </c>
      <c r="Z31" s="75">
        <f t="shared" si="44"/>
        <v>1481.1999999999998</v>
      </c>
      <c r="AA31" s="75">
        <f t="shared" si="44"/>
        <v>1579.2</v>
      </c>
      <c r="AB31" s="75">
        <f t="shared" si="44"/>
        <v>1690</v>
      </c>
      <c r="AC31" s="75">
        <f t="shared" si="44"/>
        <v>2132</v>
      </c>
      <c r="AD31" s="75">
        <f t="shared" si="44"/>
        <v>2289.6000000000004</v>
      </c>
      <c r="AE31" s="75">
        <f t="shared" si="44"/>
        <v>2391.1999999999998</v>
      </c>
      <c r="AF31" s="75">
        <f t="shared" si="44"/>
        <v>2244.6</v>
      </c>
      <c r="AG31" s="75">
        <f t="shared" si="44"/>
        <v>2814</v>
      </c>
      <c r="AH31" s="75">
        <f t="shared" si="44"/>
        <v>2628.8</v>
      </c>
      <c r="AI31" s="75">
        <f t="shared" si="44"/>
        <v>2707.2000000000003</v>
      </c>
      <c r="AJ31" s="75">
        <f t="shared" si="44"/>
        <v>2758.7999999999997</v>
      </c>
      <c r="AK31" s="75">
        <f t="shared" si="44"/>
        <v>2903.6</v>
      </c>
      <c r="AL31" s="75">
        <f t="shared" si="44"/>
        <v>2884</v>
      </c>
      <c r="AM31" s="75">
        <f t="shared" si="44"/>
        <v>2642.4</v>
      </c>
      <c r="AN31" s="75">
        <f t="shared" si="44"/>
        <v>2567.8000000000002</v>
      </c>
      <c r="AO31" s="75">
        <f t="shared" si="44"/>
        <v>2705.6</v>
      </c>
      <c r="AP31" s="75">
        <f t="shared" si="44"/>
        <v>2722.2</v>
      </c>
      <c r="AQ31" s="75">
        <f t="shared" si="44"/>
        <v>2544</v>
      </c>
      <c r="AR31" s="75">
        <f t="shared" si="44"/>
        <v>2394.3999999999996</v>
      </c>
      <c r="AS31" s="75">
        <f t="shared" si="44"/>
        <v>2478</v>
      </c>
      <c r="AT31" s="75">
        <f t="shared" si="44"/>
        <v>2261.7999999999997</v>
      </c>
      <c r="AU31" s="75">
        <f t="shared" si="44"/>
        <v>2129.6000000000004</v>
      </c>
      <c r="AV31" s="75">
        <f t="shared" si="44"/>
        <v>1791</v>
      </c>
      <c r="AW31" s="75">
        <f t="shared" si="44"/>
        <v>1380</v>
      </c>
      <c r="AX31" s="75">
        <f t="shared" si="44"/>
        <v>1325.4</v>
      </c>
      <c r="AY31" s="75">
        <f t="shared" si="44"/>
        <v>624</v>
      </c>
      <c r="AZ31" s="75">
        <f t="shared" si="44"/>
        <v>274.40000000000003</v>
      </c>
      <c r="BA31" s="75">
        <f t="shared" si="44"/>
        <v>59.999999999999936</v>
      </c>
      <c r="BB31" s="76">
        <f t="shared" si="33"/>
        <v>64881.4</v>
      </c>
      <c r="BC31" s="76"/>
      <c r="BD31" s="80"/>
      <c r="BE31" s="79"/>
      <c r="BF31" s="77"/>
      <c r="BG31" s="78">
        <f t="shared" si="34"/>
        <v>0</v>
      </c>
      <c r="BH31" s="79" t="e">
        <f t="shared" si="35"/>
        <v>#N/A</v>
      </c>
      <c r="BI31" s="77">
        <f t="shared" si="36"/>
        <v>17262.599999999999</v>
      </c>
      <c r="BJ31" s="78">
        <f t="shared" si="27"/>
        <v>0.26606392587089672</v>
      </c>
      <c r="BK31" s="79" t="e">
        <f t="shared" si="37"/>
        <v>#N/A</v>
      </c>
    </row>
    <row r="32" spans="1:66" ht="19.5" customHeight="1">
      <c r="A32" s="73">
        <v>52</v>
      </c>
      <c r="B32" s="74" t="s">
        <v>232</v>
      </c>
      <c r="C32" s="75">
        <f>C13*C3</f>
        <v>0</v>
      </c>
      <c r="D32" s="75">
        <f t="shared" ref="D32:BA32" si="45">D13*D3</f>
        <v>0</v>
      </c>
      <c r="E32" s="75">
        <f t="shared" si="45"/>
        <v>0</v>
      </c>
      <c r="F32" s="75">
        <f t="shared" si="45"/>
        <v>0</v>
      </c>
      <c r="G32" s="75">
        <f t="shared" si="45"/>
        <v>0</v>
      </c>
      <c r="H32" s="75">
        <f t="shared" si="45"/>
        <v>1</v>
      </c>
      <c r="I32" s="75">
        <f t="shared" si="45"/>
        <v>2.4</v>
      </c>
      <c r="J32" s="75">
        <f t="shared" si="45"/>
        <v>8.3999999999999986</v>
      </c>
      <c r="K32" s="75">
        <f t="shared" si="45"/>
        <v>20.8</v>
      </c>
      <c r="L32" s="75">
        <f t="shared" si="45"/>
        <v>59.4</v>
      </c>
      <c r="M32" s="75">
        <f t="shared" si="45"/>
        <v>78</v>
      </c>
      <c r="N32" s="75">
        <f t="shared" si="45"/>
        <v>158.4</v>
      </c>
      <c r="O32" s="75">
        <f t="shared" si="45"/>
        <v>264</v>
      </c>
      <c r="P32" s="75">
        <f t="shared" si="45"/>
        <v>371.8</v>
      </c>
      <c r="Q32" s="75">
        <f t="shared" si="45"/>
        <v>515.19999999999993</v>
      </c>
      <c r="R32" s="75">
        <f t="shared" si="45"/>
        <v>585</v>
      </c>
      <c r="S32" s="75">
        <f t="shared" si="45"/>
        <v>745.6</v>
      </c>
      <c r="T32" s="75">
        <f t="shared" si="45"/>
        <v>1009.8</v>
      </c>
      <c r="U32" s="75">
        <f t="shared" si="45"/>
        <v>1166.4000000000001</v>
      </c>
      <c r="V32" s="75">
        <f t="shared" si="45"/>
        <v>1402.2</v>
      </c>
      <c r="W32" s="75">
        <f t="shared" si="45"/>
        <v>1624</v>
      </c>
      <c r="X32" s="75">
        <f t="shared" si="45"/>
        <v>1537.2</v>
      </c>
      <c r="Y32" s="75">
        <f t="shared" si="45"/>
        <v>1773.2</v>
      </c>
      <c r="Z32" s="75">
        <f t="shared" si="45"/>
        <v>1895.1999999999998</v>
      </c>
      <c r="AA32" s="75">
        <f t="shared" si="45"/>
        <v>1848</v>
      </c>
      <c r="AB32" s="75">
        <f t="shared" si="45"/>
        <v>1885</v>
      </c>
      <c r="AC32" s="75">
        <f t="shared" si="45"/>
        <v>1976</v>
      </c>
      <c r="AD32" s="75">
        <f t="shared" si="45"/>
        <v>2014.2</v>
      </c>
      <c r="AE32" s="75">
        <f t="shared" si="45"/>
        <v>2139.1999999999998</v>
      </c>
      <c r="AF32" s="75">
        <f t="shared" si="45"/>
        <v>1908.2</v>
      </c>
      <c r="AG32" s="75">
        <f t="shared" si="45"/>
        <v>2142</v>
      </c>
      <c r="AH32" s="75">
        <f t="shared" si="45"/>
        <v>2256.8000000000002</v>
      </c>
      <c r="AI32" s="75">
        <f t="shared" si="45"/>
        <v>2252.8000000000002</v>
      </c>
      <c r="AJ32" s="75">
        <f t="shared" si="45"/>
        <v>2349.6</v>
      </c>
      <c r="AK32" s="75">
        <f t="shared" si="45"/>
        <v>2516</v>
      </c>
      <c r="AL32" s="75">
        <f t="shared" si="45"/>
        <v>2429</v>
      </c>
      <c r="AM32" s="75">
        <f t="shared" si="45"/>
        <v>2253.6</v>
      </c>
      <c r="AN32" s="75">
        <f t="shared" si="45"/>
        <v>2131.2000000000003</v>
      </c>
      <c r="AO32" s="75">
        <f t="shared" si="45"/>
        <v>2036.8</v>
      </c>
      <c r="AP32" s="75">
        <f t="shared" si="45"/>
        <v>2355.6</v>
      </c>
      <c r="AQ32" s="75">
        <f t="shared" si="45"/>
        <v>2272</v>
      </c>
      <c r="AR32" s="75">
        <f t="shared" si="45"/>
        <v>2214</v>
      </c>
      <c r="AS32" s="75">
        <f t="shared" si="45"/>
        <v>2268</v>
      </c>
      <c r="AT32" s="75">
        <f t="shared" si="45"/>
        <v>1969.3999999999999</v>
      </c>
      <c r="AU32" s="75">
        <f t="shared" si="45"/>
        <v>2384.8000000000002</v>
      </c>
      <c r="AV32" s="75">
        <f t="shared" si="45"/>
        <v>2043</v>
      </c>
      <c r="AW32" s="75">
        <f t="shared" si="45"/>
        <v>1646.8</v>
      </c>
      <c r="AX32" s="75">
        <f t="shared" si="45"/>
        <v>1353.6000000000001</v>
      </c>
      <c r="AY32" s="75">
        <f t="shared" si="45"/>
        <v>710.4</v>
      </c>
      <c r="AZ32" s="75">
        <f t="shared" si="45"/>
        <v>450.8</v>
      </c>
      <c r="BA32" s="75">
        <f t="shared" si="45"/>
        <v>89.999999999999901</v>
      </c>
      <c r="BB32" s="76">
        <f t="shared" si="33"/>
        <v>65114.80000000001</v>
      </c>
      <c r="BC32" s="76"/>
      <c r="BD32" s="80"/>
      <c r="BE32" s="79"/>
      <c r="BF32" s="77"/>
      <c r="BG32" s="78">
        <f t="shared" si="34"/>
        <v>0</v>
      </c>
      <c r="BH32" s="79" t="e">
        <f t="shared" si="35"/>
        <v>#N/A</v>
      </c>
      <c r="BI32" s="77">
        <f t="shared" si="36"/>
        <v>17402.8</v>
      </c>
      <c r="BJ32" s="78">
        <f t="shared" si="27"/>
        <v>0.26726335641052412</v>
      </c>
      <c r="BK32" s="79" t="e">
        <f t="shared" si="37"/>
        <v>#N/A</v>
      </c>
    </row>
    <row r="33" spans="1:70" ht="19.5" customHeight="1">
      <c r="A33" s="69"/>
      <c r="B33" s="69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9"/>
      <c r="AY33" s="69"/>
      <c r="AZ33" s="69"/>
      <c r="BA33" s="69"/>
    </row>
    <row r="34" spans="1:70" ht="19.5" customHeight="1">
      <c r="A34" s="69"/>
      <c r="B34" s="69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9"/>
      <c r="AY34" s="69"/>
      <c r="AZ34" s="69"/>
      <c r="BA34" s="69"/>
    </row>
    <row r="35" spans="1:70" s="21" customFormat="1" ht="19.5" customHeight="1">
      <c r="A35" s="14"/>
      <c r="B35" s="14" t="s">
        <v>92</v>
      </c>
      <c r="C35" s="75">
        <f>C16*C3</f>
        <v>0</v>
      </c>
      <c r="D35" s="75">
        <f t="shared" ref="D35:BA35" si="46">D16*D3</f>
        <v>0</v>
      </c>
      <c r="E35" s="75">
        <f t="shared" si="46"/>
        <v>0</v>
      </c>
      <c r="F35" s="75">
        <f t="shared" si="46"/>
        <v>0</v>
      </c>
      <c r="G35" s="75">
        <f t="shared" si="46"/>
        <v>2.4000000000000004</v>
      </c>
      <c r="H35" s="75">
        <f t="shared" si="46"/>
        <v>3</v>
      </c>
      <c r="I35" s="75">
        <f t="shared" si="46"/>
        <v>14.399999999999999</v>
      </c>
      <c r="J35" s="75">
        <f t="shared" si="46"/>
        <v>50.4</v>
      </c>
      <c r="K35" s="75">
        <f t="shared" si="46"/>
        <v>100.80000000000001</v>
      </c>
      <c r="L35" s="75">
        <f t="shared" si="46"/>
        <v>253.8</v>
      </c>
      <c r="M35" s="75">
        <f t="shared" si="46"/>
        <v>376</v>
      </c>
      <c r="N35" s="75">
        <f t="shared" si="46"/>
        <v>587.40000000000009</v>
      </c>
      <c r="O35" s="75">
        <f t="shared" si="46"/>
        <v>873.6</v>
      </c>
      <c r="P35" s="75">
        <f t="shared" si="46"/>
        <v>1021.8000000000001</v>
      </c>
      <c r="Q35" s="75">
        <f t="shared" si="46"/>
        <v>1360.8</v>
      </c>
      <c r="R35" s="75">
        <f t="shared" si="46"/>
        <v>1527</v>
      </c>
      <c r="S35" s="75">
        <f t="shared" si="46"/>
        <v>1593.6000000000001</v>
      </c>
      <c r="T35" s="75">
        <f t="shared" si="46"/>
        <v>1659.2</v>
      </c>
      <c r="U35" s="75">
        <f t="shared" si="46"/>
        <v>1764</v>
      </c>
      <c r="V35" s="75">
        <f t="shared" si="46"/>
        <v>1664.3999999999999</v>
      </c>
      <c r="W35" s="75">
        <f t="shared" si="46"/>
        <v>1860</v>
      </c>
      <c r="X35" s="75">
        <f t="shared" si="46"/>
        <v>1801.8000000000002</v>
      </c>
      <c r="Y35" s="75">
        <f t="shared" si="46"/>
        <v>1760.0000000000002</v>
      </c>
      <c r="Z35" s="75">
        <f t="shared" si="46"/>
        <v>1784.8</v>
      </c>
      <c r="AA35" s="75">
        <f t="shared" si="46"/>
        <v>2049.6</v>
      </c>
      <c r="AB35" s="75">
        <f t="shared" si="46"/>
        <v>2130</v>
      </c>
      <c r="AC35" s="75">
        <f t="shared" si="46"/>
        <v>2308.8000000000002</v>
      </c>
      <c r="AD35" s="75">
        <f t="shared" si="46"/>
        <v>2413.8000000000002</v>
      </c>
      <c r="AE35" s="75">
        <f t="shared" si="46"/>
        <v>2312.7999999999997</v>
      </c>
      <c r="AF35" s="75">
        <f t="shared" si="46"/>
        <v>2778.2</v>
      </c>
      <c r="AG35" s="75">
        <f t="shared" si="46"/>
        <v>2490</v>
      </c>
      <c r="AH35" s="75">
        <f t="shared" si="46"/>
        <v>2635</v>
      </c>
      <c r="AI35" s="75">
        <f t="shared" si="46"/>
        <v>2611.2000000000003</v>
      </c>
      <c r="AJ35" s="75">
        <f t="shared" si="46"/>
        <v>2963.3999999999996</v>
      </c>
      <c r="AK35" s="75">
        <f t="shared" si="46"/>
        <v>3196</v>
      </c>
      <c r="AL35" s="75">
        <f t="shared" si="46"/>
        <v>2807</v>
      </c>
      <c r="AM35" s="75">
        <f t="shared" si="46"/>
        <v>2692.8</v>
      </c>
      <c r="AN35" s="75">
        <f t="shared" si="46"/>
        <v>2812</v>
      </c>
      <c r="AO35" s="75">
        <f t="shared" si="46"/>
        <v>2599.1999999999998</v>
      </c>
      <c r="AP35" s="75">
        <f t="shared" si="46"/>
        <v>2324.4</v>
      </c>
      <c r="AQ35" s="75">
        <f t="shared" si="46"/>
        <v>2448</v>
      </c>
      <c r="AR35" s="75">
        <f t="shared" si="46"/>
        <v>2066.3999999999996</v>
      </c>
      <c r="AS35" s="75">
        <f t="shared" si="46"/>
        <v>1856.4</v>
      </c>
      <c r="AT35" s="75">
        <f t="shared" si="46"/>
        <v>1479.2</v>
      </c>
      <c r="AU35" s="75">
        <f t="shared" si="46"/>
        <v>1390.4</v>
      </c>
      <c r="AV35" s="75">
        <f t="shared" si="46"/>
        <v>1080</v>
      </c>
      <c r="AW35" s="75">
        <f t="shared" si="46"/>
        <v>873.99999999999989</v>
      </c>
      <c r="AX35" s="75">
        <f t="shared" si="46"/>
        <v>639.20000000000005</v>
      </c>
      <c r="AY35" s="75">
        <f t="shared" si="46"/>
        <v>336</v>
      </c>
      <c r="AZ35" s="75">
        <f t="shared" si="46"/>
        <v>196</v>
      </c>
      <c r="BA35" s="75">
        <f t="shared" si="46"/>
        <v>0</v>
      </c>
      <c r="BB35" s="152">
        <f t="shared" ref="BB35" si="47">SUM(C35:BA35)</f>
        <v>73548.999999999971</v>
      </c>
      <c r="BC35" s="19"/>
      <c r="BD35" s="18"/>
      <c r="BE35" s="24">
        <f>BB35/BB16</f>
        <v>5.2140224018148285</v>
      </c>
      <c r="BG35" s="153">
        <f>SUM(C35:AA35)</f>
        <v>22108.799999999999</v>
      </c>
      <c r="BH35" s="154">
        <f>BG35/BB35</f>
        <v>0.30059960026648913</v>
      </c>
      <c r="BI35" s="155">
        <f>SUM(AB35:AI35)</f>
        <v>19679.8</v>
      </c>
      <c r="BJ35" s="156">
        <f>BI35/BB35</f>
        <v>0.26757399828685646</v>
      </c>
      <c r="BK35" s="155">
        <f>SUM(AJ35:AP35)</f>
        <v>19394.800000000003</v>
      </c>
      <c r="BL35" s="156">
        <f t="shared" ref="BL35" si="48">BK35/BB35</f>
        <v>0.26369903057825411</v>
      </c>
      <c r="BM35" s="28">
        <f t="shared" ref="BM35" si="49">SUM(AQ35:AU35)</f>
        <v>9240.4</v>
      </c>
      <c r="BN35" s="27">
        <f t="shared" ref="BN35" si="50">BM35/BB35</f>
        <v>0.12563597057743822</v>
      </c>
      <c r="BO35" s="28">
        <f t="shared" ref="BO35" si="51">SUM(AV35:BA35)</f>
        <v>3125.2</v>
      </c>
      <c r="BP35" s="27">
        <f t="shared" ref="BP35" si="52">BO35/BB35</f>
        <v>4.2491400290962503E-2</v>
      </c>
      <c r="BQ35" s="211">
        <f t="shared" ref="BQ35" si="53">BA35</f>
        <v>0</v>
      </c>
      <c r="BR35" s="212">
        <f t="shared" ref="BR35" si="54">BQ35/BB35</f>
        <v>0</v>
      </c>
    </row>
    <row r="36" spans="1:70" ht="19.5" customHeight="1">
      <c r="A36" s="69"/>
      <c r="B36" s="69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9"/>
      <c r="AY36" s="69"/>
      <c r="AZ36" s="69"/>
      <c r="BA36" s="69"/>
    </row>
    <row r="37" spans="1:70" ht="19.5" customHeight="1">
      <c r="A37" s="69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9"/>
      <c r="AY37" s="69"/>
      <c r="AZ37" s="69"/>
      <c r="BA37" s="69"/>
      <c r="BB37" s="70">
        <f>BB28+3683*0.2</f>
        <v>74806.799999999988</v>
      </c>
      <c r="BE37" s="71">
        <f>BB37/BB9</f>
        <v>5.4831635270834855</v>
      </c>
    </row>
    <row r="38" spans="1:70" ht="19.5" customHeight="1">
      <c r="A38" s="69"/>
      <c r="B38" s="69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9"/>
      <c r="AY38" s="69"/>
      <c r="AZ38" s="69"/>
      <c r="BA38" s="69"/>
    </row>
    <row r="39" spans="1:70" ht="19.5" customHeight="1">
      <c r="A39" s="69"/>
      <c r="B39" s="69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9"/>
      <c r="AY39" s="69"/>
      <c r="AZ39" s="69"/>
      <c r="BA39" s="69"/>
    </row>
    <row r="40" spans="1:70" ht="19.5" customHeight="1">
      <c r="A40" s="69"/>
      <c r="B40" s="69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9"/>
      <c r="AY40" s="69"/>
      <c r="AZ40" s="69"/>
      <c r="BA40" s="69"/>
    </row>
    <row r="41" spans="1:70" ht="15.75" customHeight="1">
      <c r="A41" s="69"/>
      <c r="B41" s="69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9"/>
      <c r="AY41" s="69"/>
      <c r="AZ41" s="69"/>
      <c r="BA41" s="69"/>
    </row>
    <row r="42" spans="1:70" ht="15.75" customHeight="1">
      <c r="A42" s="69"/>
      <c r="B42" s="69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9"/>
      <c r="AY42" s="69"/>
      <c r="AZ42" s="69"/>
      <c r="BA42" s="69"/>
    </row>
    <row r="43" spans="1:70" ht="15.75" customHeight="1">
      <c r="A43" s="69"/>
      <c r="B43" s="69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9"/>
      <c r="AY43" s="69"/>
      <c r="AZ43" s="69"/>
      <c r="BA43" s="69"/>
    </row>
    <row r="44" spans="1:70" ht="15.75" customHeight="1">
      <c r="A44" s="69"/>
      <c r="B44" s="69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9"/>
      <c r="AY44" s="69"/>
      <c r="AZ44" s="69"/>
      <c r="BA44" s="69"/>
    </row>
    <row r="45" spans="1:70" ht="15.75" customHeight="1">
      <c r="A45" s="69"/>
      <c r="B45" s="69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9"/>
      <c r="AY45" s="69"/>
      <c r="AZ45" s="69"/>
      <c r="BA45" s="69"/>
    </row>
    <row r="46" spans="1:70" ht="15.75" customHeight="1">
      <c r="A46" s="69"/>
      <c r="B46" s="69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9"/>
      <c r="AY46" s="69"/>
      <c r="AZ46" s="69"/>
      <c r="BA46" s="69"/>
    </row>
    <row r="47" spans="1:70" ht="15.75" customHeight="1">
      <c r="A47" s="69"/>
      <c r="B47" s="69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9"/>
      <c r="AY47" s="69"/>
      <c r="AZ47" s="69"/>
      <c r="BA47" s="69"/>
    </row>
    <row r="48" spans="1:70" ht="15.75" customHeight="1">
      <c r="A48" s="69"/>
      <c r="B48" s="69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9"/>
      <c r="AY48" s="69"/>
      <c r="AZ48" s="69"/>
      <c r="BA48" s="69"/>
    </row>
    <row r="49" spans="1:53" ht="15.75" customHeight="1">
      <c r="A49" s="69"/>
      <c r="B49" s="69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9"/>
      <c r="AY49" s="69"/>
      <c r="AZ49" s="69"/>
      <c r="BA49" s="69"/>
    </row>
    <row r="50" spans="1:53" ht="15.75" customHeight="1">
      <c r="A50" s="69"/>
      <c r="B50" s="69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9"/>
      <c r="AY50" s="69"/>
      <c r="AZ50" s="69"/>
      <c r="BA50" s="69"/>
    </row>
    <row r="51" spans="1:53" ht="15.75" customHeight="1">
      <c r="A51" s="69"/>
      <c r="B51" s="69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9"/>
      <c r="AY51" s="69"/>
      <c r="AZ51" s="69"/>
      <c r="BA51" s="69"/>
    </row>
    <row r="52" spans="1:53" ht="15.75" customHeight="1">
      <c r="A52" s="69"/>
      <c r="B52" s="69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9"/>
      <c r="AY52" s="69"/>
      <c r="AZ52" s="69"/>
      <c r="BA52" s="69"/>
    </row>
    <row r="53" spans="1:53" ht="15.75" customHeight="1">
      <c r="A53" s="69"/>
      <c r="B53" s="69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9"/>
      <c r="AY53" s="69"/>
      <c r="AZ53" s="69"/>
      <c r="BA53" s="69"/>
    </row>
  </sheetData>
  <mergeCells count="13">
    <mergeCell ref="BO2:BP2"/>
    <mergeCell ref="BQ2:BR2"/>
    <mergeCell ref="BK2:BL2"/>
    <mergeCell ref="BM2:BN2"/>
    <mergeCell ref="BB1:BB3"/>
    <mergeCell ref="BC1:BD1"/>
    <mergeCell ref="BE1:BN1"/>
    <mergeCell ref="BC2:BC3"/>
    <mergeCell ref="BD2:BD3"/>
    <mergeCell ref="BE2:BE3"/>
    <mergeCell ref="BF2:BF3"/>
    <mergeCell ref="BG2:BH2"/>
    <mergeCell ref="BI2:BJ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6E61-BC83-419A-AADC-C7FB1D60A2E4}">
  <dimension ref="A1:AA55"/>
  <sheetViews>
    <sheetView view="pageLayout" zoomScale="55" zoomScaleNormal="55" zoomScaleSheetLayoutView="85" zoomScalePageLayoutView="55" workbookViewId="0">
      <selection activeCell="A3" sqref="A3:S18"/>
    </sheetView>
  </sheetViews>
  <sheetFormatPr defaultColWidth="12.85546875" defaultRowHeight="15" customHeight="1"/>
  <cols>
    <col min="1" max="1" width="4.7109375" style="164" customWidth="1"/>
    <col min="2" max="2" width="22" style="164" customWidth="1"/>
    <col min="3" max="3" width="12.85546875" style="164"/>
    <col min="4" max="4" width="8.85546875" style="167" customWidth="1"/>
    <col min="5" max="5" width="5.7109375" style="167" customWidth="1"/>
    <col min="6" max="6" width="10.28515625" style="167" customWidth="1"/>
    <col min="7" max="7" width="6.5703125" style="167" customWidth="1"/>
    <col min="8" max="8" width="8.85546875" style="167" customWidth="1"/>
    <col min="9" max="9" width="10.140625" style="167" customWidth="1"/>
    <col min="10" max="10" width="8.85546875" style="167" customWidth="1"/>
    <col min="11" max="11" width="10.5703125" style="167" customWidth="1"/>
    <col min="12" max="12" width="8.85546875" style="167" customWidth="1"/>
    <col min="13" max="13" width="9.28515625" style="164" customWidth="1"/>
    <col min="14" max="15" width="8.7109375" style="164" customWidth="1"/>
    <col min="16" max="17" width="8" style="164" customWidth="1"/>
    <col min="18" max="18" width="6.42578125" style="164" customWidth="1"/>
    <col min="19" max="19" width="10" style="164" customWidth="1"/>
    <col min="20" max="22" width="9" style="164" customWidth="1"/>
    <col min="23" max="16384" width="12.85546875" style="164"/>
  </cols>
  <sheetData>
    <row r="1" spans="1:27" ht="21.75" customHeight="1">
      <c r="A1" s="300" t="s">
        <v>391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178"/>
      <c r="Q1" s="178"/>
      <c r="R1" s="178"/>
      <c r="S1" s="178"/>
    </row>
    <row r="2" spans="1:27" ht="21.75" customHeight="1">
      <c r="A2" s="301" t="s">
        <v>227</v>
      </c>
      <c r="B2" s="301"/>
      <c r="C2" s="301"/>
      <c r="D2" s="301"/>
      <c r="E2" s="301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178"/>
      <c r="Q2" s="178"/>
      <c r="R2" s="178"/>
      <c r="S2" s="178"/>
    </row>
    <row r="3" spans="1:27" ht="32.25" customHeight="1">
      <c r="A3" s="313" t="s">
        <v>0</v>
      </c>
      <c r="B3" s="313" t="s">
        <v>13</v>
      </c>
      <c r="C3" s="302" t="s">
        <v>96</v>
      </c>
      <c r="D3" s="305" t="s">
        <v>94</v>
      </c>
      <c r="E3" s="305"/>
      <c r="F3" s="305" t="s">
        <v>93</v>
      </c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</row>
    <row r="4" spans="1:27" ht="32.25" customHeight="1">
      <c r="A4" s="313"/>
      <c r="B4" s="313"/>
      <c r="C4" s="303"/>
      <c r="D4" s="306" t="s">
        <v>2</v>
      </c>
      <c r="E4" s="306" t="s">
        <v>3</v>
      </c>
      <c r="F4" s="306" t="s">
        <v>2</v>
      </c>
      <c r="G4" s="306" t="s">
        <v>3</v>
      </c>
      <c r="H4" s="308" t="s">
        <v>392</v>
      </c>
      <c r="I4" s="308"/>
      <c r="J4" s="309" t="s">
        <v>233</v>
      </c>
      <c r="K4" s="309"/>
      <c r="L4" s="310" t="s">
        <v>234</v>
      </c>
      <c r="M4" s="310"/>
      <c r="N4" s="311" t="s">
        <v>394</v>
      </c>
      <c r="O4" s="312"/>
      <c r="P4" s="311" t="s">
        <v>395</v>
      </c>
      <c r="Q4" s="312"/>
      <c r="R4" s="311">
        <v>10</v>
      </c>
      <c r="S4" s="312"/>
      <c r="T4" s="216"/>
      <c r="U4" s="216"/>
      <c r="V4" s="216"/>
      <c r="W4" s="216"/>
      <c r="X4" s="216"/>
      <c r="Y4" s="216"/>
      <c r="Z4" s="216"/>
      <c r="AA4" s="217"/>
    </row>
    <row r="5" spans="1:27" ht="32.25" customHeight="1">
      <c r="A5" s="313"/>
      <c r="B5" s="313"/>
      <c r="C5" s="304"/>
      <c r="D5" s="307"/>
      <c r="E5" s="307"/>
      <c r="F5" s="307"/>
      <c r="G5" s="307"/>
      <c r="H5" s="175" t="s">
        <v>95</v>
      </c>
      <c r="I5" s="176" t="s">
        <v>14</v>
      </c>
      <c r="J5" s="175" t="s">
        <v>95</v>
      </c>
      <c r="K5" s="176" t="s">
        <v>14</v>
      </c>
      <c r="L5" s="175" t="s">
        <v>95</v>
      </c>
      <c r="M5" s="176" t="s">
        <v>14</v>
      </c>
      <c r="N5" s="218" t="s">
        <v>95</v>
      </c>
      <c r="O5" s="218" t="s">
        <v>14</v>
      </c>
      <c r="P5" s="218" t="s">
        <v>95</v>
      </c>
      <c r="Q5" s="218" t="s">
        <v>14</v>
      </c>
      <c r="R5" s="218" t="s">
        <v>95</v>
      </c>
      <c r="S5" s="218" t="s">
        <v>14</v>
      </c>
      <c r="T5" s="216"/>
      <c r="U5" s="216"/>
      <c r="V5" s="216"/>
      <c r="W5" s="216"/>
      <c r="X5" s="216"/>
      <c r="Y5" s="216"/>
      <c r="Z5" s="216"/>
      <c r="AA5" s="217"/>
    </row>
    <row r="6" spans="1:27" ht="32.25" customHeight="1">
      <c r="A6" s="179">
        <v>1</v>
      </c>
      <c r="B6" s="180" t="s">
        <v>393</v>
      </c>
      <c r="C6" s="179">
        <v>73249</v>
      </c>
      <c r="D6" s="198">
        <v>7.226</v>
      </c>
      <c r="E6" s="200">
        <v>1</v>
      </c>
      <c r="F6" s="182">
        <v>6.3964450026621522</v>
      </c>
      <c r="G6" s="181">
        <v>1</v>
      </c>
      <c r="H6" s="183">
        <v>17998</v>
      </c>
      <c r="I6" s="184">
        <v>0.24570983904217122</v>
      </c>
      <c r="J6" s="185">
        <v>18597</v>
      </c>
      <c r="K6" s="186">
        <v>0.25388742508430151</v>
      </c>
      <c r="L6" s="185">
        <v>17208</v>
      </c>
      <c r="M6" s="186">
        <v>0.23492470886974567</v>
      </c>
      <c r="N6" s="213">
        <v>12800</v>
      </c>
      <c r="O6" s="214">
        <v>0.1747464129203129</v>
      </c>
      <c r="P6" s="213">
        <v>6646</v>
      </c>
      <c r="Q6" s="214">
        <v>9.073161408346872E-2</v>
      </c>
      <c r="R6" s="213">
        <v>88</v>
      </c>
      <c r="S6" s="215">
        <v>1.2013815888271512E-3</v>
      </c>
      <c r="T6" s="177"/>
      <c r="U6" s="177"/>
      <c r="V6" s="177"/>
      <c r="W6" s="177"/>
      <c r="X6" s="177"/>
      <c r="Y6" s="177"/>
      <c r="Z6" s="177"/>
    </row>
    <row r="7" spans="1:27" ht="32.25" customHeight="1">
      <c r="A7" s="179">
        <v>2</v>
      </c>
      <c r="B7" s="180" t="s">
        <v>151</v>
      </c>
      <c r="C7" s="179">
        <v>10374</v>
      </c>
      <c r="D7" s="179">
        <v>7.1059999999999999</v>
      </c>
      <c r="E7" s="187">
        <v>2</v>
      </c>
      <c r="F7" s="182">
        <v>6.2542317331791013</v>
      </c>
      <c r="G7" s="181">
        <v>2</v>
      </c>
      <c r="H7" s="183">
        <v>2397</v>
      </c>
      <c r="I7" s="184">
        <v>0.23105841526894158</v>
      </c>
      <c r="J7" s="185">
        <v>3302</v>
      </c>
      <c r="K7" s="186">
        <v>0.31829573934837091</v>
      </c>
      <c r="L7" s="185">
        <v>2676</v>
      </c>
      <c r="M7" s="186">
        <v>0.25795257374204744</v>
      </c>
      <c r="N7" s="213">
        <v>1410</v>
      </c>
      <c r="O7" s="214">
        <v>0.1359167148640833</v>
      </c>
      <c r="P7" s="213">
        <v>589</v>
      </c>
      <c r="Q7" s="214">
        <v>5.6776556776556776E-2</v>
      </c>
      <c r="R7" s="213">
        <v>6</v>
      </c>
      <c r="S7" s="215">
        <v>5.7836899942163096E-4</v>
      </c>
      <c r="T7" s="177"/>
      <c r="U7" s="177"/>
      <c r="V7" s="177"/>
      <c r="W7" s="177"/>
      <c r="X7" s="177"/>
      <c r="Y7" s="177"/>
      <c r="Z7" s="177"/>
    </row>
    <row r="8" spans="1:27" ht="32.25" customHeight="1">
      <c r="A8" s="179">
        <v>3</v>
      </c>
      <c r="B8" s="180" t="s">
        <v>200</v>
      </c>
      <c r="C8" s="179">
        <v>11154</v>
      </c>
      <c r="D8" s="179">
        <v>6.7359999999999998</v>
      </c>
      <c r="E8" s="187">
        <v>3</v>
      </c>
      <c r="F8" s="182">
        <v>5.8377980993365615</v>
      </c>
      <c r="G8" s="181">
        <v>3</v>
      </c>
      <c r="H8" s="183">
        <v>3993</v>
      </c>
      <c r="I8" s="184">
        <v>0.35798816568047337</v>
      </c>
      <c r="J8" s="185">
        <v>2914</v>
      </c>
      <c r="K8" s="186">
        <v>0.26125156894387663</v>
      </c>
      <c r="L8" s="185">
        <v>2244</v>
      </c>
      <c r="M8" s="186">
        <v>0.20118343195266272</v>
      </c>
      <c r="N8" s="213">
        <v>1324</v>
      </c>
      <c r="O8" s="214">
        <v>0.11870181100950332</v>
      </c>
      <c r="P8" s="213">
        <v>679</v>
      </c>
      <c r="Q8" s="214">
        <v>6.0875022413483949E-2</v>
      </c>
      <c r="R8" s="213">
        <v>9</v>
      </c>
      <c r="S8" s="215">
        <v>8.0688542227003765E-4</v>
      </c>
      <c r="T8" s="177"/>
      <c r="U8" s="177"/>
      <c r="V8" s="177"/>
      <c r="W8" s="177"/>
      <c r="X8" s="177"/>
      <c r="Y8" s="177"/>
      <c r="Z8" s="177"/>
    </row>
    <row r="9" spans="1:27" ht="32.25" customHeight="1">
      <c r="A9" s="179">
        <v>4</v>
      </c>
      <c r="B9" s="180" t="s">
        <v>169</v>
      </c>
      <c r="C9" s="179">
        <v>81922</v>
      </c>
      <c r="D9" s="199">
        <v>6.4470000000000001</v>
      </c>
      <c r="E9" s="201">
        <v>2</v>
      </c>
      <c r="F9" s="182">
        <v>5.8315959083030195</v>
      </c>
      <c r="G9" s="181">
        <v>4</v>
      </c>
      <c r="H9" s="183">
        <v>31966</v>
      </c>
      <c r="I9" s="184">
        <v>0.39020043455970316</v>
      </c>
      <c r="J9" s="185">
        <v>15116</v>
      </c>
      <c r="K9" s="186">
        <v>0.18451697956592858</v>
      </c>
      <c r="L9" s="185">
        <v>14520</v>
      </c>
      <c r="M9" s="186">
        <v>0.17724176655843363</v>
      </c>
      <c r="N9" s="213">
        <v>12669</v>
      </c>
      <c r="O9" s="214">
        <v>0.15464710334220355</v>
      </c>
      <c r="P9" s="213">
        <v>7651</v>
      </c>
      <c r="Q9" s="214">
        <v>9.3393715973731112E-2</v>
      </c>
      <c r="R9" s="213">
        <v>118</v>
      </c>
      <c r="S9" s="215">
        <v>1.4403945216181246E-3</v>
      </c>
      <c r="T9" s="177"/>
      <c r="U9" s="177"/>
      <c r="V9" s="177"/>
      <c r="W9" s="177"/>
      <c r="X9" s="177"/>
      <c r="Y9" s="177"/>
      <c r="Z9" s="177"/>
    </row>
    <row r="10" spans="1:27" ht="32.25" customHeight="1">
      <c r="A10" s="179">
        <v>5</v>
      </c>
      <c r="B10" s="180" t="s">
        <v>24</v>
      </c>
      <c r="C10" s="179">
        <v>19835</v>
      </c>
      <c r="D10" s="179">
        <v>6.4969999999999999</v>
      </c>
      <c r="E10" s="187">
        <v>4</v>
      </c>
      <c r="F10" s="182">
        <v>5.7761330980589864</v>
      </c>
      <c r="G10" s="181">
        <v>5</v>
      </c>
      <c r="H10" s="183">
        <v>7621</v>
      </c>
      <c r="I10" s="184">
        <v>0.38421981346105372</v>
      </c>
      <c r="J10" s="185">
        <v>4750</v>
      </c>
      <c r="K10" s="186">
        <v>0.23947567431308295</v>
      </c>
      <c r="L10" s="185">
        <v>3550</v>
      </c>
      <c r="M10" s="186">
        <v>0.17897655659188302</v>
      </c>
      <c r="N10" s="213">
        <v>2591</v>
      </c>
      <c r="O10" s="214">
        <v>0.13062767834635744</v>
      </c>
      <c r="P10" s="213">
        <v>1323</v>
      </c>
      <c r="Q10" s="214">
        <v>6.6700277287622886E-2</v>
      </c>
      <c r="R10" s="213">
        <v>31</v>
      </c>
      <c r="S10" s="215">
        <v>1.5628938744643307E-3</v>
      </c>
      <c r="T10" s="177"/>
      <c r="U10" s="177"/>
      <c r="V10" s="177"/>
      <c r="W10" s="177"/>
      <c r="X10" s="177"/>
      <c r="Y10" s="177"/>
      <c r="Z10" s="177"/>
    </row>
    <row r="11" spans="1:27" ht="32.25" customHeight="1">
      <c r="A11" s="179">
        <v>6</v>
      </c>
      <c r="B11" s="180" t="s">
        <v>204</v>
      </c>
      <c r="C11" s="179">
        <v>11004</v>
      </c>
      <c r="D11" s="179">
        <v>6.4359999999999999</v>
      </c>
      <c r="E11" s="187">
        <v>6</v>
      </c>
      <c r="F11" s="182">
        <v>5.7541257724463835</v>
      </c>
      <c r="G11" s="181">
        <v>6</v>
      </c>
      <c r="H11" s="183">
        <v>4159</v>
      </c>
      <c r="I11" s="184">
        <v>0.37795347146492186</v>
      </c>
      <c r="J11" s="185">
        <v>2539</v>
      </c>
      <c r="K11" s="186">
        <v>0.23073427844420211</v>
      </c>
      <c r="L11" s="185">
        <v>2176</v>
      </c>
      <c r="M11" s="186">
        <v>0.19774627408215195</v>
      </c>
      <c r="N11" s="213">
        <v>1450</v>
      </c>
      <c r="O11" s="214">
        <v>0.13177026535805161</v>
      </c>
      <c r="P11" s="213">
        <v>680</v>
      </c>
      <c r="Q11" s="214">
        <v>6.1795710650672485E-2</v>
      </c>
      <c r="R11" s="213">
        <v>12</v>
      </c>
      <c r="S11" s="215">
        <v>1.0905125408942203E-3</v>
      </c>
      <c r="T11" s="177"/>
      <c r="U11" s="177"/>
      <c r="V11" s="177"/>
      <c r="W11" s="177"/>
      <c r="X11" s="177"/>
      <c r="Y11" s="177"/>
      <c r="Z11" s="177"/>
    </row>
    <row r="12" spans="1:27" ht="32.25" customHeight="1">
      <c r="A12" s="179">
        <v>7</v>
      </c>
      <c r="B12" s="180" t="s">
        <v>23</v>
      </c>
      <c r="C12" s="179">
        <v>10396</v>
      </c>
      <c r="D12" s="179">
        <v>6.266</v>
      </c>
      <c r="E12" s="187">
        <v>10</v>
      </c>
      <c r="F12" s="182">
        <v>5.6549249711427469</v>
      </c>
      <c r="G12" s="181">
        <v>7</v>
      </c>
      <c r="H12" s="183">
        <v>4132</v>
      </c>
      <c r="I12" s="184">
        <v>0.39746056175452099</v>
      </c>
      <c r="J12" s="185">
        <v>2974</v>
      </c>
      <c r="K12" s="186">
        <v>0.28607156598691802</v>
      </c>
      <c r="L12" s="185">
        <v>1756</v>
      </c>
      <c r="M12" s="186">
        <v>0.16891111966140823</v>
      </c>
      <c r="N12" s="213">
        <v>1083</v>
      </c>
      <c r="O12" s="214">
        <v>0.10417468257021932</v>
      </c>
      <c r="P12" s="213">
        <v>451</v>
      </c>
      <c r="Q12" s="214">
        <v>4.3382070026933436E-2</v>
      </c>
      <c r="R12" s="213">
        <v>7</v>
      </c>
      <c r="S12" s="215">
        <v>6.7333589842247016E-4</v>
      </c>
      <c r="T12" s="177"/>
      <c r="U12" s="177"/>
      <c r="V12" s="177"/>
      <c r="W12" s="177"/>
      <c r="X12" s="177"/>
      <c r="Y12" s="177"/>
      <c r="Z12" s="177"/>
    </row>
    <row r="13" spans="1:27" ht="32.25" customHeight="1">
      <c r="A13" s="179">
        <v>8</v>
      </c>
      <c r="B13" s="180" t="s">
        <v>170</v>
      </c>
      <c r="C13" s="179">
        <v>17436</v>
      </c>
      <c r="D13" s="179">
        <v>6.4340000000000002</v>
      </c>
      <c r="E13" s="187">
        <v>7</v>
      </c>
      <c r="F13" s="182">
        <v>5.613512273457216</v>
      </c>
      <c r="G13" s="181">
        <v>8</v>
      </c>
      <c r="H13" s="183">
        <v>6775</v>
      </c>
      <c r="I13" s="184">
        <v>0.38856389080064235</v>
      </c>
      <c r="J13" s="185">
        <v>5294</v>
      </c>
      <c r="K13" s="186">
        <v>0.30362468456067904</v>
      </c>
      <c r="L13" s="185">
        <v>3040</v>
      </c>
      <c r="M13" s="186">
        <v>0.17435191557696719</v>
      </c>
      <c r="N13" s="213">
        <v>1626</v>
      </c>
      <c r="O13" s="214">
        <v>9.3255333792154158E-2</v>
      </c>
      <c r="P13" s="213">
        <v>701</v>
      </c>
      <c r="Q13" s="214">
        <v>4.0204175269557239E-2</v>
      </c>
      <c r="R13" s="213">
        <v>19</v>
      </c>
      <c r="S13" s="215">
        <v>1.0896994723560449E-3</v>
      </c>
      <c r="T13" s="177"/>
      <c r="U13" s="177"/>
      <c r="V13" s="177"/>
      <c r="W13" s="177"/>
      <c r="X13" s="177"/>
      <c r="Y13" s="177"/>
      <c r="Z13" s="177"/>
    </row>
    <row r="14" spans="1:27" ht="32.25" customHeight="1">
      <c r="A14" s="179">
        <v>9</v>
      </c>
      <c r="B14" s="180" t="s">
        <v>162</v>
      </c>
      <c r="C14" s="179">
        <v>8990</v>
      </c>
      <c r="D14" s="179">
        <v>6.3570000000000002</v>
      </c>
      <c r="E14" s="187">
        <v>8</v>
      </c>
      <c r="F14" s="182">
        <v>5.4593993325917687</v>
      </c>
      <c r="G14" s="181">
        <v>9</v>
      </c>
      <c r="H14" s="183">
        <v>3874</v>
      </c>
      <c r="I14" s="184">
        <v>0.43092324805339266</v>
      </c>
      <c r="J14" s="185">
        <v>2832</v>
      </c>
      <c r="K14" s="186">
        <v>0.31501668520578419</v>
      </c>
      <c r="L14" s="185">
        <v>1255</v>
      </c>
      <c r="M14" s="186">
        <v>0.13959955506117908</v>
      </c>
      <c r="N14" s="213">
        <v>711</v>
      </c>
      <c r="O14" s="214">
        <v>7.9087875417130138E-2</v>
      </c>
      <c r="P14" s="213">
        <v>318</v>
      </c>
      <c r="Q14" s="214">
        <v>3.5372636262513905E-2</v>
      </c>
      <c r="R14" s="213">
        <v>3</v>
      </c>
      <c r="S14" s="215">
        <v>3.3370411568409342E-4</v>
      </c>
      <c r="T14" s="177"/>
      <c r="U14" s="177"/>
      <c r="V14" s="177"/>
      <c r="W14" s="177"/>
      <c r="X14" s="177"/>
      <c r="Y14" s="177"/>
      <c r="Z14" s="177"/>
    </row>
    <row r="15" spans="1:27" ht="32.25" customHeight="1">
      <c r="A15" s="179">
        <v>10</v>
      </c>
      <c r="B15" s="202" t="s">
        <v>22</v>
      </c>
      <c r="C15" s="203">
        <v>13643</v>
      </c>
      <c r="D15" s="203">
        <v>5.98</v>
      </c>
      <c r="E15" s="204">
        <v>17</v>
      </c>
      <c r="F15" s="205">
        <v>5.4291724693982246</v>
      </c>
      <c r="G15" s="206">
        <v>10</v>
      </c>
      <c r="H15" s="207">
        <v>6036</v>
      </c>
      <c r="I15" s="208">
        <v>0.44242468665249579</v>
      </c>
      <c r="J15" s="209">
        <v>3683</v>
      </c>
      <c r="K15" s="210">
        <v>0.26995528842629918</v>
      </c>
      <c r="L15" s="209">
        <v>2099</v>
      </c>
      <c r="M15" s="210">
        <v>0.15385179212783112</v>
      </c>
      <c r="N15" s="213">
        <v>1205</v>
      </c>
      <c r="O15" s="214">
        <v>8.8323682474529069E-2</v>
      </c>
      <c r="P15" s="213">
        <v>620</v>
      </c>
      <c r="Q15" s="214">
        <v>4.5444550318844826E-2</v>
      </c>
      <c r="R15" s="213">
        <v>20</v>
      </c>
      <c r="S15" s="215">
        <v>1.4659532360917686E-3</v>
      </c>
      <c r="T15" s="177"/>
      <c r="U15" s="177"/>
      <c r="V15" s="177"/>
      <c r="W15" s="177"/>
      <c r="X15" s="177"/>
      <c r="Y15" s="177"/>
      <c r="Z15" s="177"/>
    </row>
    <row r="16" spans="1:27" ht="32.25" customHeight="1">
      <c r="A16" s="188"/>
      <c r="B16" s="188"/>
      <c r="C16" s="189"/>
      <c r="D16" s="190"/>
      <c r="E16" s="190"/>
      <c r="F16" s="190"/>
      <c r="G16" s="190"/>
      <c r="H16" s="190"/>
      <c r="I16" s="190"/>
      <c r="J16" s="190"/>
      <c r="K16" s="190"/>
      <c r="L16" s="190"/>
      <c r="M16" s="189"/>
      <c r="N16" s="189"/>
      <c r="O16" s="189"/>
      <c r="P16" s="189"/>
      <c r="Q16" s="189"/>
      <c r="R16" s="189"/>
      <c r="S16" s="189"/>
    </row>
    <row r="17" spans="1:19" ht="32.25" customHeight="1">
      <c r="A17" s="188"/>
      <c r="B17" s="188"/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89"/>
      <c r="N17" s="189"/>
      <c r="O17" s="189"/>
      <c r="P17" s="189"/>
      <c r="Q17" s="189"/>
      <c r="R17" s="189"/>
      <c r="S17" s="189"/>
    </row>
    <row r="18" spans="1:19" s="171" customFormat="1" ht="32.25" customHeight="1">
      <c r="A18" s="191"/>
      <c r="B18" s="191" t="s">
        <v>92</v>
      </c>
      <c r="C18" s="179">
        <v>14106</v>
      </c>
      <c r="D18" s="192"/>
      <c r="E18" s="193"/>
      <c r="F18" s="191">
        <v>5.2140000000000004</v>
      </c>
      <c r="G18" s="194"/>
      <c r="H18" s="195">
        <v>6488</v>
      </c>
      <c r="I18" s="196">
        <v>0.45994612221749609</v>
      </c>
      <c r="J18" s="197">
        <v>3457</v>
      </c>
      <c r="K18" s="193">
        <v>0.2450730185736566</v>
      </c>
      <c r="L18" s="197">
        <v>2714</v>
      </c>
      <c r="M18" s="193">
        <v>0.19240039699418687</v>
      </c>
      <c r="N18" s="192">
        <v>1109</v>
      </c>
      <c r="O18" s="193">
        <v>7.8619027364242172E-2</v>
      </c>
      <c r="P18" s="245">
        <v>338</v>
      </c>
      <c r="Q18" s="193">
        <v>2.396143485041826E-2</v>
      </c>
      <c r="R18" s="245">
        <v>0</v>
      </c>
      <c r="S18" s="246">
        <v>0</v>
      </c>
    </row>
    <row r="19" spans="1:19" ht="15.75" customHeight="1">
      <c r="A19" s="69"/>
      <c r="B19" s="69"/>
    </row>
    <row r="20" spans="1:19" ht="15.75" customHeight="1">
      <c r="A20" s="69"/>
      <c r="B20" s="69"/>
    </row>
    <row r="21" spans="1:19" ht="15.75" customHeight="1">
      <c r="A21" s="69"/>
      <c r="B21" s="69"/>
    </row>
    <row r="22" spans="1:19" ht="15.75" customHeight="1">
      <c r="A22" s="69"/>
      <c r="B22" s="69"/>
    </row>
    <row r="23" spans="1:19" ht="15.75" customHeight="1">
      <c r="A23" s="69"/>
      <c r="B23" s="69"/>
    </row>
    <row r="24" spans="1:19" ht="15.75" customHeight="1">
      <c r="A24" s="69"/>
      <c r="B24" s="69"/>
    </row>
    <row r="25" spans="1:19" ht="15.75" hidden="1" customHeight="1">
      <c r="A25" s="73">
        <v>1</v>
      </c>
      <c r="B25" s="74" t="s">
        <v>169</v>
      </c>
      <c r="C25" s="76" t="e">
        <f>SUM(#REF!)</f>
        <v>#REF!</v>
      </c>
      <c r="D25" s="165">
        <v>6.3579999999999997</v>
      </c>
      <c r="E25" s="165">
        <v>31</v>
      </c>
      <c r="F25" s="166">
        <v>7.6879999999999997</v>
      </c>
      <c r="G25" s="165">
        <v>1</v>
      </c>
      <c r="H25" s="22" t="e">
        <f>SUM(#REF!)</f>
        <v>#REF!</v>
      </c>
      <c r="I25" s="25" t="e">
        <f t="shared" ref="I25" si="0">H25/C25</f>
        <v>#REF!</v>
      </c>
      <c r="J25" s="26" t="e">
        <f>SUM(#REF!)</f>
        <v>#REF!</v>
      </c>
      <c r="K25" s="27" t="e">
        <f t="shared" ref="K25:K34" si="1">J25/C25</f>
        <v>#REF!</v>
      </c>
      <c r="L25" s="26" t="e">
        <f>SUM(#REF!)</f>
        <v>#REF!</v>
      </c>
      <c r="M25" s="27" t="e">
        <f t="shared" ref="M25" si="2">L25/C25</f>
        <v>#REF!</v>
      </c>
      <c r="N25" s="28" t="e">
        <f>SUM(#REF!)</f>
        <v>#REF!</v>
      </c>
      <c r="O25" s="27" t="e">
        <f t="shared" ref="O25" si="3">N25/C25</f>
        <v>#REF!</v>
      </c>
      <c r="P25" s="174"/>
      <c r="Q25" s="174"/>
      <c r="R25" s="174"/>
      <c r="S25" s="174"/>
    </row>
    <row r="26" spans="1:19" ht="15.75" hidden="1" customHeight="1">
      <c r="A26" s="73">
        <v>2</v>
      </c>
      <c r="B26" s="74" t="s">
        <v>393</v>
      </c>
      <c r="C26" s="76" t="e">
        <f>SUM(#REF!)</f>
        <v>#REF!</v>
      </c>
      <c r="D26" s="76"/>
      <c r="E26" s="80"/>
      <c r="F26" s="79"/>
      <c r="G26" s="172"/>
      <c r="H26" s="173" t="e">
        <f t="shared" ref="H26:H34" si="4">G26/C26</f>
        <v>#REF!</v>
      </c>
      <c r="I26" s="79" t="e">
        <f t="shared" ref="I26:I34" si="5">RANK(H26,$H$6:$H$15,0)</f>
        <v>#REF!</v>
      </c>
      <c r="J26" s="172" t="e">
        <f>SUM(#REF!)</f>
        <v>#REF!</v>
      </c>
      <c r="K26" s="173" t="e">
        <f t="shared" si="1"/>
        <v>#REF!</v>
      </c>
      <c r="L26" s="79" t="e">
        <f t="shared" ref="L26:L34" si="6">RANK(K26,$K$6:$K$15,0)</f>
        <v>#REF!</v>
      </c>
    </row>
    <row r="27" spans="1:19" ht="15.75" hidden="1" customHeight="1">
      <c r="A27" s="73">
        <v>3</v>
      </c>
      <c r="B27" s="74" t="s">
        <v>24</v>
      </c>
      <c r="C27" s="76" t="e">
        <f>SUM(#REF!)</f>
        <v>#REF!</v>
      </c>
      <c r="D27" s="76"/>
      <c r="E27" s="80"/>
      <c r="F27" s="79"/>
      <c r="G27" s="172"/>
      <c r="H27" s="173" t="e">
        <f t="shared" si="4"/>
        <v>#REF!</v>
      </c>
      <c r="I27" s="79" t="e">
        <f t="shared" si="5"/>
        <v>#REF!</v>
      </c>
      <c r="J27" s="172" t="e">
        <f>SUM(#REF!)</f>
        <v>#REF!</v>
      </c>
      <c r="K27" s="173" t="e">
        <f t="shared" si="1"/>
        <v>#REF!</v>
      </c>
      <c r="L27" s="79" t="e">
        <f t="shared" si="6"/>
        <v>#REF!</v>
      </c>
    </row>
    <row r="28" spans="1:19" ht="15.75" hidden="1" customHeight="1">
      <c r="A28" s="73">
        <v>4</v>
      </c>
      <c r="B28" s="74" t="s">
        <v>204</v>
      </c>
      <c r="C28" s="76" t="e">
        <f>SUM(#REF!)</f>
        <v>#REF!</v>
      </c>
      <c r="D28" s="76"/>
      <c r="E28" s="80"/>
      <c r="F28" s="79"/>
      <c r="G28" s="172"/>
      <c r="H28" s="173" t="e">
        <f t="shared" si="4"/>
        <v>#REF!</v>
      </c>
      <c r="I28" s="79" t="e">
        <f t="shared" si="5"/>
        <v>#REF!</v>
      </c>
      <c r="J28" s="172" t="e">
        <f>SUM(#REF!)</f>
        <v>#REF!</v>
      </c>
      <c r="K28" s="173" t="e">
        <f t="shared" si="1"/>
        <v>#REF!</v>
      </c>
      <c r="L28" s="79" t="e">
        <f t="shared" si="6"/>
        <v>#REF!</v>
      </c>
    </row>
    <row r="29" spans="1:19" ht="15.75" hidden="1" customHeight="1">
      <c r="A29" s="73">
        <v>16</v>
      </c>
      <c r="B29" s="74" t="s">
        <v>23</v>
      </c>
      <c r="C29" s="76" t="e">
        <f>SUM(#REF!)</f>
        <v>#REF!</v>
      </c>
      <c r="D29" s="76"/>
      <c r="E29" s="80"/>
      <c r="F29" s="79"/>
      <c r="G29" s="172"/>
      <c r="H29" s="173" t="e">
        <f t="shared" si="4"/>
        <v>#REF!</v>
      </c>
      <c r="I29" s="79" t="e">
        <f t="shared" si="5"/>
        <v>#REF!</v>
      </c>
      <c r="J29" s="172" t="e">
        <f>SUM(#REF!)</f>
        <v>#REF!</v>
      </c>
      <c r="K29" s="173" t="e">
        <f t="shared" si="1"/>
        <v>#REF!</v>
      </c>
      <c r="L29" s="79" t="e">
        <f t="shared" si="6"/>
        <v>#REF!</v>
      </c>
    </row>
    <row r="30" spans="1:19" ht="15.75" hidden="1" customHeight="1">
      <c r="A30" s="73">
        <v>19</v>
      </c>
      <c r="B30" s="74" t="s">
        <v>22</v>
      </c>
      <c r="C30" s="76" t="e">
        <f>SUM(#REF!)</f>
        <v>#REF!</v>
      </c>
      <c r="D30" s="76"/>
      <c r="E30" s="80"/>
      <c r="F30" s="79"/>
      <c r="G30" s="172"/>
      <c r="H30" s="173" t="e">
        <f t="shared" si="4"/>
        <v>#REF!</v>
      </c>
      <c r="I30" s="79" t="e">
        <f t="shared" si="5"/>
        <v>#REF!</v>
      </c>
      <c r="J30" s="172" t="e">
        <f>SUM(#REF!)</f>
        <v>#REF!</v>
      </c>
      <c r="K30" s="173" t="e">
        <f t="shared" si="1"/>
        <v>#REF!</v>
      </c>
      <c r="L30" s="79" t="e">
        <f t="shared" si="6"/>
        <v>#REF!</v>
      </c>
    </row>
    <row r="31" spans="1:19" ht="15.75" hidden="1" customHeight="1">
      <c r="A31" s="73">
        <v>25</v>
      </c>
      <c r="B31" s="74" t="s">
        <v>170</v>
      </c>
      <c r="C31" s="76" t="e">
        <f>SUM(#REF!)</f>
        <v>#REF!</v>
      </c>
      <c r="D31" s="76"/>
      <c r="E31" s="80"/>
      <c r="F31" s="79"/>
      <c r="G31" s="172"/>
      <c r="H31" s="173" t="e">
        <f t="shared" si="4"/>
        <v>#REF!</v>
      </c>
      <c r="I31" s="79" t="e">
        <f t="shared" si="5"/>
        <v>#REF!</v>
      </c>
      <c r="J31" s="172" t="e">
        <f>SUM(#REF!)</f>
        <v>#REF!</v>
      </c>
      <c r="K31" s="173" t="e">
        <f t="shared" si="1"/>
        <v>#REF!</v>
      </c>
      <c r="L31" s="79" t="e">
        <f t="shared" si="6"/>
        <v>#REF!</v>
      </c>
    </row>
    <row r="32" spans="1:19" ht="15.75" hidden="1" customHeight="1">
      <c r="A32" s="73">
        <v>27</v>
      </c>
      <c r="B32" s="74" t="s">
        <v>162</v>
      </c>
      <c r="C32" s="76" t="e">
        <f>SUM(#REF!)</f>
        <v>#REF!</v>
      </c>
      <c r="D32" s="76"/>
      <c r="E32" s="80"/>
      <c r="F32" s="79"/>
      <c r="G32" s="172"/>
      <c r="H32" s="173" t="e">
        <f t="shared" si="4"/>
        <v>#REF!</v>
      </c>
      <c r="I32" s="79" t="e">
        <f t="shared" si="5"/>
        <v>#REF!</v>
      </c>
      <c r="J32" s="172" t="e">
        <f>SUM(#REF!)</f>
        <v>#REF!</v>
      </c>
      <c r="K32" s="173" t="e">
        <f t="shared" si="1"/>
        <v>#REF!</v>
      </c>
      <c r="L32" s="79" t="e">
        <f t="shared" si="6"/>
        <v>#REF!</v>
      </c>
    </row>
    <row r="33" spans="1:19" ht="15.75" hidden="1" customHeight="1">
      <c r="A33" s="73">
        <v>44</v>
      </c>
      <c r="B33" s="74" t="s">
        <v>151</v>
      </c>
      <c r="C33" s="76" t="e">
        <f>SUM(#REF!)</f>
        <v>#REF!</v>
      </c>
      <c r="D33" s="76"/>
      <c r="E33" s="80"/>
      <c r="F33" s="79"/>
      <c r="G33" s="172"/>
      <c r="H33" s="173" t="e">
        <f t="shared" si="4"/>
        <v>#REF!</v>
      </c>
      <c r="I33" s="79" t="e">
        <f t="shared" si="5"/>
        <v>#REF!</v>
      </c>
      <c r="J33" s="172" t="e">
        <f>SUM(#REF!)</f>
        <v>#REF!</v>
      </c>
      <c r="K33" s="173" t="e">
        <f t="shared" si="1"/>
        <v>#REF!</v>
      </c>
      <c r="L33" s="79" t="e">
        <f t="shared" si="6"/>
        <v>#REF!</v>
      </c>
    </row>
    <row r="34" spans="1:19" ht="15.75" hidden="1" customHeight="1">
      <c r="A34" s="73">
        <v>52</v>
      </c>
      <c r="B34" s="74" t="s">
        <v>200</v>
      </c>
      <c r="C34" s="76" t="e">
        <f>SUM(#REF!)</f>
        <v>#REF!</v>
      </c>
      <c r="D34" s="76"/>
      <c r="E34" s="80"/>
      <c r="F34" s="79"/>
      <c r="G34" s="172"/>
      <c r="H34" s="173" t="e">
        <f t="shared" si="4"/>
        <v>#REF!</v>
      </c>
      <c r="I34" s="79" t="e">
        <f t="shared" si="5"/>
        <v>#REF!</v>
      </c>
      <c r="J34" s="172" t="e">
        <f>SUM(#REF!)</f>
        <v>#REF!</v>
      </c>
      <c r="K34" s="173" t="e">
        <f t="shared" si="1"/>
        <v>#REF!</v>
      </c>
      <c r="L34" s="79" t="e">
        <f t="shared" si="6"/>
        <v>#REF!</v>
      </c>
    </row>
    <row r="35" spans="1:19" ht="15.75" hidden="1" customHeight="1">
      <c r="A35" s="69"/>
      <c r="B35" s="69"/>
    </row>
    <row r="36" spans="1:19" ht="15.75" hidden="1" customHeight="1">
      <c r="A36" s="69"/>
      <c r="B36" s="69"/>
    </row>
    <row r="37" spans="1:19" s="171" customFormat="1" ht="29.25" hidden="1" customHeight="1">
      <c r="A37" s="168"/>
      <c r="B37" s="168" t="s">
        <v>92</v>
      </c>
      <c r="C37" s="76" t="e">
        <f>SUM(#REF!)</f>
        <v>#REF!</v>
      </c>
      <c r="D37" s="169"/>
      <c r="E37" s="170"/>
      <c r="F37" s="166" t="e">
        <f>C37/C18</f>
        <v>#REF!</v>
      </c>
      <c r="H37" s="22" t="e">
        <f>SUM(#REF!)</f>
        <v>#REF!</v>
      </c>
      <c r="I37" s="25" t="e">
        <f>H37/C37</f>
        <v>#REF!</v>
      </c>
      <c r="J37" s="26" t="e">
        <f>SUM(#REF!)</f>
        <v>#REF!</v>
      </c>
      <c r="K37" s="27" t="e">
        <f>J37/C37</f>
        <v>#REF!</v>
      </c>
      <c r="L37" s="26" t="e">
        <f>SUM(#REF!)</f>
        <v>#REF!</v>
      </c>
      <c r="M37" s="27" t="e">
        <f t="shared" ref="M37" si="7">L37/C37</f>
        <v>#REF!</v>
      </c>
      <c r="N37" s="28" t="e">
        <f>SUM(#REF!)</f>
        <v>#REF!</v>
      </c>
      <c r="O37" s="27" t="e">
        <f>N37/C37</f>
        <v>#REF!</v>
      </c>
      <c r="P37" s="174"/>
      <c r="Q37" s="174"/>
      <c r="R37" s="174"/>
      <c r="S37" s="174"/>
    </row>
    <row r="38" spans="1:19" ht="15.75" customHeight="1">
      <c r="A38" s="69"/>
      <c r="B38" s="69"/>
    </row>
    <row r="39" spans="1:19" ht="15.75" customHeight="1">
      <c r="A39" s="69"/>
      <c r="B39" s="69"/>
    </row>
    <row r="40" spans="1:19" ht="15.75" customHeight="1">
      <c r="A40" s="69"/>
      <c r="B40" s="69"/>
    </row>
    <row r="41" spans="1:19" ht="15.75" customHeight="1">
      <c r="A41" s="69"/>
      <c r="B41" s="69"/>
    </row>
    <row r="42" spans="1:19" ht="15.75" customHeight="1">
      <c r="A42" s="69"/>
      <c r="B42" s="69"/>
    </row>
    <row r="43" spans="1:19" ht="15.75" customHeight="1">
      <c r="A43" s="69"/>
      <c r="B43" s="69"/>
    </row>
    <row r="44" spans="1:19" ht="15.75" customHeight="1">
      <c r="A44" s="69"/>
      <c r="B44" s="69"/>
    </row>
    <row r="45" spans="1:19" ht="15.75" customHeight="1">
      <c r="A45" s="69"/>
      <c r="B45" s="69"/>
    </row>
    <row r="46" spans="1:19" ht="15.75" customHeight="1">
      <c r="A46" s="69"/>
      <c r="B46" s="69"/>
    </row>
    <row r="47" spans="1:19" ht="15.75" customHeight="1">
      <c r="A47" s="69"/>
      <c r="B47" s="69"/>
    </row>
    <row r="48" spans="1:19" ht="15.75" customHeight="1">
      <c r="A48" s="69"/>
      <c r="B48" s="69"/>
    </row>
    <row r="49" spans="1:2" ht="15.75" customHeight="1">
      <c r="A49" s="69"/>
      <c r="B49" s="69"/>
    </row>
    <row r="50" spans="1:2" ht="15.75" customHeight="1">
      <c r="A50" s="69"/>
      <c r="B50" s="69"/>
    </row>
    <row r="51" spans="1:2" ht="15.75" customHeight="1">
      <c r="A51" s="69"/>
      <c r="B51" s="69"/>
    </row>
    <row r="52" spans="1:2" ht="15.75" customHeight="1">
      <c r="A52" s="69"/>
      <c r="B52" s="69"/>
    </row>
    <row r="53" spans="1:2" ht="15.75" customHeight="1">
      <c r="A53" s="69"/>
      <c r="B53" s="69"/>
    </row>
    <row r="54" spans="1:2" ht="15.75" customHeight="1">
      <c r="A54" s="69"/>
      <c r="B54" s="69"/>
    </row>
    <row r="55" spans="1:2" ht="15.75" customHeight="1">
      <c r="A55" s="69"/>
      <c r="B55" s="69"/>
    </row>
  </sheetData>
  <sortState xmlns:xlrd2="http://schemas.microsoft.com/office/spreadsheetml/2017/richdata2" ref="B6:O15">
    <sortCondition ref="G6:G15"/>
  </sortState>
  <mergeCells count="17">
    <mergeCell ref="R4:S4"/>
    <mergeCell ref="P4:Q4"/>
    <mergeCell ref="F3:S3"/>
    <mergeCell ref="N4:O4"/>
    <mergeCell ref="A3:A5"/>
    <mergeCell ref="B3:B5"/>
    <mergeCell ref="A1:O1"/>
    <mergeCell ref="A2:O2"/>
    <mergeCell ref="C3:C5"/>
    <mergeCell ref="D3:E3"/>
    <mergeCell ref="D4:D5"/>
    <mergeCell ref="E4:E5"/>
    <mergeCell ref="F4:F5"/>
    <mergeCell ref="G4:G5"/>
    <mergeCell ref="H4:I4"/>
    <mergeCell ref="J4:K4"/>
    <mergeCell ref="L4:M4"/>
  </mergeCells>
  <pageMargins left="0.70866141732283472" right="0.46875" top="0.74803149606299213" bottom="0.74803149606299213" header="0" footer="0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26-EFAB-42F0-8D3F-7FEB3BBA5937}">
  <dimension ref="A1:H14"/>
  <sheetViews>
    <sheetView view="pageLayout" zoomScaleNormal="100" workbookViewId="0">
      <selection activeCell="G8" sqref="G8"/>
    </sheetView>
  </sheetViews>
  <sheetFormatPr defaultRowHeight="18.75"/>
  <cols>
    <col min="1" max="1" width="15.28515625" style="29" customWidth="1"/>
    <col min="2" max="2" width="15.85546875" style="29" customWidth="1"/>
    <col min="3" max="3" width="17.7109375" style="29" customWidth="1"/>
    <col min="4" max="4" width="19.140625" style="29" customWidth="1"/>
    <col min="5" max="5" width="10.85546875" style="29" customWidth="1"/>
    <col min="6" max="7" width="19.85546875" style="29" customWidth="1"/>
    <col min="8" max="8" width="13.7109375" style="29" customWidth="1"/>
    <col min="9" max="16384" width="9.140625" style="29"/>
  </cols>
  <sheetData>
    <row r="1" spans="1:8">
      <c r="A1" s="320" t="s">
        <v>222</v>
      </c>
      <c r="B1" s="320"/>
      <c r="C1" s="320"/>
      <c r="D1" s="320"/>
      <c r="E1" s="320"/>
      <c r="F1" s="320"/>
      <c r="G1" s="320"/>
      <c r="H1" s="320"/>
    </row>
    <row r="3" spans="1:8" ht="33" customHeight="1">
      <c r="A3" s="314" t="s">
        <v>132</v>
      </c>
      <c r="B3" s="315" t="s">
        <v>223</v>
      </c>
      <c r="C3" s="317" t="s">
        <v>224</v>
      </c>
      <c r="D3" s="318"/>
      <c r="E3" s="319"/>
      <c r="F3" s="317" t="s">
        <v>225</v>
      </c>
      <c r="G3" s="318"/>
      <c r="H3" s="319"/>
    </row>
    <row r="4" spans="1:8" ht="46.5" customHeight="1">
      <c r="A4" s="314"/>
      <c r="B4" s="316"/>
      <c r="C4" s="30" t="s">
        <v>133</v>
      </c>
      <c r="D4" s="30" t="s">
        <v>134</v>
      </c>
      <c r="E4" s="30" t="s">
        <v>135</v>
      </c>
      <c r="F4" s="30" t="s">
        <v>133</v>
      </c>
      <c r="G4" s="30" t="s">
        <v>134</v>
      </c>
      <c r="H4" s="30" t="s">
        <v>135</v>
      </c>
    </row>
    <row r="5" spans="1:8" ht="30.75" customHeight="1">
      <c r="A5" s="31" t="s">
        <v>136</v>
      </c>
      <c r="B5" s="32">
        <v>9</v>
      </c>
      <c r="C5" s="32">
        <v>29</v>
      </c>
      <c r="D5" s="32">
        <v>28</v>
      </c>
      <c r="E5" s="33">
        <f>D5/C5</f>
        <v>0.96551724137931039</v>
      </c>
      <c r="F5" s="32">
        <v>34</v>
      </c>
      <c r="G5" s="32">
        <v>33</v>
      </c>
      <c r="H5" s="33">
        <f>G5/F5</f>
        <v>0.97058823529411764</v>
      </c>
    </row>
    <row r="6" spans="1:8" ht="30.75" customHeight="1">
      <c r="A6" s="31" t="s">
        <v>137</v>
      </c>
      <c r="B6" s="32">
        <v>10</v>
      </c>
      <c r="C6" s="32">
        <v>26</v>
      </c>
      <c r="D6" s="32">
        <v>26</v>
      </c>
      <c r="E6" s="33">
        <f t="shared" ref="E6:E14" si="0">D6/C6</f>
        <v>1</v>
      </c>
      <c r="F6" s="32">
        <v>29</v>
      </c>
      <c r="G6" s="32">
        <v>28</v>
      </c>
      <c r="H6" s="33">
        <f t="shared" ref="H6:H14" si="1">G6/F6</f>
        <v>0.96551724137931039</v>
      </c>
    </row>
    <row r="7" spans="1:8" ht="30.75" customHeight="1">
      <c r="A7" s="31" t="s">
        <v>138</v>
      </c>
      <c r="B7" s="32">
        <v>10</v>
      </c>
      <c r="C7" s="32">
        <v>28</v>
      </c>
      <c r="D7" s="32">
        <v>28</v>
      </c>
      <c r="E7" s="33">
        <f t="shared" si="0"/>
        <v>1</v>
      </c>
      <c r="F7" s="32">
        <v>21</v>
      </c>
      <c r="G7" s="32">
        <v>21</v>
      </c>
      <c r="H7" s="33">
        <f t="shared" si="1"/>
        <v>1</v>
      </c>
    </row>
    <row r="8" spans="1:8" ht="30.75" customHeight="1">
      <c r="A8" s="31" t="s">
        <v>139</v>
      </c>
      <c r="B8" s="32">
        <v>9</v>
      </c>
      <c r="C8" s="32">
        <v>29</v>
      </c>
      <c r="D8" s="32">
        <v>22</v>
      </c>
      <c r="E8" s="33">
        <f t="shared" si="0"/>
        <v>0.75862068965517238</v>
      </c>
      <c r="F8" s="32">
        <v>28</v>
      </c>
      <c r="G8" s="32">
        <v>26</v>
      </c>
      <c r="H8" s="33">
        <f t="shared" si="1"/>
        <v>0.9285714285714286</v>
      </c>
    </row>
    <row r="9" spans="1:8" ht="30.75" customHeight="1">
      <c r="A9" s="31" t="s">
        <v>140</v>
      </c>
      <c r="B9" s="32">
        <v>10</v>
      </c>
      <c r="C9" s="32">
        <v>24</v>
      </c>
      <c r="D9" s="32">
        <v>24</v>
      </c>
      <c r="E9" s="33">
        <f t="shared" si="0"/>
        <v>1</v>
      </c>
      <c r="F9" s="32">
        <v>25</v>
      </c>
      <c r="G9" s="32">
        <v>25</v>
      </c>
      <c r="H9" s="33">
        <f t="shared" si="1"/>
        <v>1</v>
      </c>
    </row>
    <row r="10" spans="1:8" ht="30.75" customHeight="1">
      <c r="A10" s="31" t="s">
        <v>141</v>
      </c>
      <c r="B10" s="32">
        <v>9</v>
      </c>
      <c r="C10" s="32">
        <v>24</v>
      </c>
      <c r="D10" s="32">
        <v>19</v>
      </c>
      <c r="E10" s="33">
        <f t="shared" si="0"/>
        <v>0.79166666666666663</v>
      </c>
      <c r="F10" s="32">
        <v>20</v>
      </c>
      <c r="G10" s="32">
        <v>19</v>
      </c>
      <c r="H10" s="33">
        <f t="shared" si="1"/>
        <v>0.95</v>
      </c>
    </row>
    <row r="11" spans="1:8" ht="30.75" customHeight="1">
      <c r="A11" s="31" t="s">
        <v>142</v>
      </c>
      <c r="B11" s="32">
        <v>10</v>
      </c>
      <c r="C11" s="32">
        <v>30</v>
      </c>
      <c r="D11" s="32">
        <v>30</v>
      </c>
      <c r="E11" s="33">
        <f t="shared" si="0"/>
        <v>1</v>
      </c>
      <c r="F11" s="32">
        <v>34</v>
      </c>
      <c r="G11" s="32">
        <v>34</v>
      </c>
      <c r="H11" s="33">
        <f t="shared" si="1"/>
        <v>1</v>
      </c>
    </row>
    <row r="12" spans="1:8" ht="30.75" customHeight="1">
      <c r="A12" s="31" t="s">
        <v>143</v>
      </c>
      <c r="B12" s="32">
        <v>10</v>
      </c>
      <c r="C12" s="32">
        <v>30</v>
      </c>
      <c r="D12" s="32">
        <v>29</v>
      </c>
      <c r="E12" s="33">
        <f t="shared" si="0"/>
        <v>0.96666666666666667</v>
      </c>
      <c r="F12" s="32">
        <v>10</v>
      </c>
      <c r="G12" s="32">
        <v>8</v>
      </c>
      <c r="H12" s="33">
        <f t="shared" si="1"/>
        <v>0.8</v>
      </c>
    </row>
    <row r="13" spans="1:8" ht="30.75" customHeight="1">
      <c r="A13" s="31" t="s">
        <v>144</v>
      </c>
      <c r="B13" s="32">
        <v>10</v>
      </c>
      <c r="C13" s="32">
        <v>20</v>
      </c>
      <c r="D13" s="32">
        <v>20</v>
      </c>
      <c r="E13" s="33">
        <f t="shared" si="0"/>
        <v>1</v>
      </c>
      <c r="F13" s="32">
        <v>19</v>
      </c>
      <c r="G13" s="32">
        <v>19</v>
      </c>
      <c r="H13" s="33">
        <f t="shared" si="1"/>
        <v>1</v>
      </c>
    </row>
    <row r="14" spans="1:8" ht="30.75" customHeight="1">
      <c r="A14" s="30" t="s">
        <v>145</v>
      </c>
      <c r="B14" s="34">
        <f>SUM(B5:B13)</f>
        <v>87</v>
      </c>
      <c r="C14" s="34">
        <f t="shared" ref="C14:G14" si="2">SUM(C5:C13)</f>
        <v>240</v>
      </c>
      <c r="D14" s="34">
        <f t="shared" si="2"/>
        <v>226</v>
      </c>
      <c r="E14" s="35">
        <f t="shared" si="0"/>
        <v>0.94166666666666665</v>
      </c>
      <c r="F14" s="34">
        <f t="shared" si="2"/>
        <v>220</v>
      </c>
      <c r="G14" s="34">
        <f t="shared" si="2"/>
        <v>213</v>
      </c>
      <c r="H14" s="35">
        <f t="shared" si="1"/>
        <v>0.96818181818181814</v>
      </c>
    </row>
  </sheetData>
  <mergeCells count="5">
    <mergeCell ref="A3:A4"/>
    <mergeCell ref="B3:B4"/>
    <mergeCell ref="C3:E3"/>
    <mergeCell ref="F3:H3"/>
    <mergeCell ref="A1:H1"/>
  </mergeCells>
  <pageMargins left="0.86458333333333337" right="0.41666666666666669" top="0.93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TB từng môn</vt:lpstr>
      <vt:lpstr>IELTS</vt:lpstr>
      <vt:lpstr>Dư NN</vt:lpstr>
      <vt:lpstr>Chênh lệch HB</vt:lpstr>
      <vt:lpstr>T.Anh</vt:lpstr>
      <vt:lpstr>T.Anh (2)</vt:lpstr>
      <vt:lpstr>Tổng hợp các tỉnh</vt:lpstr>
      <vt:lpstr>Tổng hợp các tỉnh (2)</vt:lpstr>
      <vt:lpstr>Xây dựng ngân hàng đề</vt:lpstr>
      <vt:lpstr>So sánh các tỉnh</vt:lpstr>
      <vt:lpstr>So sánh các tỉnh (2)</vt:lpstr>
      <vt:lpstr>So sánh các tỉnh (4)</vt:lpstr>
      <vt:lpstr>So sánh các tỉnh (3)</vt:lpstr>
      <vt:lpstr>Thủ khoa</vt:lpstr>
      <vt:lpstr>'So sánh các tỉnh'!Print_Area</vt:lpstr>
      <vt:lpstr>'So sánh các tỉnh (2)'!Print_Area</vt:lpstr>
      <vt:lpstr>'So sánh các tỉnh (3)'!Print_Area</vt:lpstr>
      <vt:lpstr>'So sánh các tỉnh (4)'!Print_Area</vt:lpstr>
      <vt:lpstr>T.Anh!Print_Area</vt:lpstr>
      <vt:lpstr>'T.Anh (2)'!Print_Area</vt:lpstr>
      <vt:lpstr>'Tổng hợp các tỉnh (2)'!Print_Area</vt:lpstr>
      <vt:lpstr>'Chênh lệch HB'!Print_Titles</vt:lpstr>
      <vt:lpstr>'So sánh các tỉnh (2)'!Print_Titles</vt:lpstr>
      <vt:lpstr>'So sánh các tỉnh (3)'!Print_Titles</vt:lpstr>
      <vt:lpstr>'So sánh các tỉnh (4)'!Print_Titles</vt:lpstr>
      <vt:lpstr>'TB từng môn'!Print_Titles</vt:lpstr>
      <vt:lpstr>'Tổng hợp các tỉnh'!Print_Titles</vt:lpstr>
      <vt:lpstr>'Tổng hợp các tỉnh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Nhien</dc:creator>
  <cp:lastModifiedBy>Nhien</cp:lastModifiedBy>
  <cp:lastPrinted>2023-05-09T06:09:13Z</cp:lastPrinted>
  <dcterms:created xsi:type="dcterms:W3CDTF">2023-05-03T15:31:07Z</dcterms:created>
  <dcterms:modified xsi:type="dcterms:W3CDTF">2023-05-09T15:51:53Z</dcterms:modified>
</cp:coreProperties>
</file>