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84" yWindow="60" windowWidth="18180" windowHeight="7152" firstSheet="1" activeTab="9"/>
  </bookViews>
  <sheets>
    <sheet name="MATRAN DE-Tu Sang Tao" sheetId="1" state="hidden" r:id="rId1"/>
    <sheet name="LƯU Ý" sheetId="2" r:id="rId2"/>
    <sheet name="10-Thi HK1" sheetId="3" state="hidden" r:id="rId3"/>
    <sheet name="12-KTGHK1" sheetId="4" state="hidden" r:id="rId4"/>
    <sheet name="11- Thi HK1" sheetId="6" state="hidden" r:id="rId5"/>
    <sheet name="12- Thi HK 1" sheetId="8" state="hidden" r:id="rId6"/>
    <sheet name="12- Thi HK 2" sheetId="9" state="hidden" r:id="rId7"/>
    <sheet name="11 - Thi HK2" sheetId="14" state="hidden" r:id="rId8"/>
    <sheet name="10 - Thi HK2" sheetId="15" state="hidden" r:id="rId9"/>
    <sheet name="10-TL-KTCuối HK2" sheetId="20" r:id="rId10"/>
  </sheets>
  <calcPr calcId="145621"/>
</workbook>
</file>

<file path=xl/calcChain.xml><?xml version="1.0" encoding="utf-8"?>
<calcChain xmlns="http://schemas.openxmlformats.org/spreadsheetml/2006/main">
  <c r="N73" i="20" l="1"/>
  <c r="K73" i="20"/>
  <c r="H73" i="20"/>
  <c r="D73" i="20"/>
  <c r="Q72" i="20"/>
  <c r="Q71" i="20"/>
  <c r="Q70" i="20"/>
  <c r="Q69" i="20"/>
  <c r="Q68" i="20"/>
  <c r="Q67" i="20"/>
  <c r="Q66" i="20"/>
  <c r="Q65" i="20"/>
  <c r="Q64" i="20"/>
  <c r="Q63" i="20"/>
  <c r="Q62" i="20"/>
  <c r="Q61" i="20"/>
  <c r="Q60" i="20"/>
  <c r="Q59" i="20"/>
  <c r="Q58" i="20"/>
  <c r="Q57" i="20"/>
  <c r="Q56" i="20"/>
  <c r="Q55" i="20"/>
  <c r="Q54" i="20"/>
  <c r="Q53" i="20"/>
  <c r="Q52" i="20"/>
  <c r="Q51" i="20"/>
  <c r="Q50" i="20"/>
  <c r="Q49" i="20"/>
  <c r="Q48" i="20"/>
  <c r="Q47" i="20"/>
  <c r="Q46" i="20"/>
  <c r="Q45" i="20"/>
  <c r="Q44" i="20"/>
  <c r="Q43" i="20"/>
  <c r="Q42" i="20"/>
  <c r="Q41" i="20"/>
  <c r="Q40" i="20"/>
  <c r="Q39" i="20"/>
  <c r="Q38" i="20"/>
  <c r="Q37" i="20"/>
  <c r="Q36" i="20"/>
  <c r="Q35" i="20"/>
  <c r="Q34" i="20"/>
  <c r="Q33" i="20"/>
  <c r="Q32" i="20"/>
  <c r="Q31" i="20"/>
  <c r="Q30" i="20"/>
  <c r="Q29" i="20"/>
  <c r="Q28" i="20"/>
  <c r="Q27" i="20"/>
  <c r="Q26" i="20"/>
  <c r="Q25" i="20"/>
  <c r="Q24" i="20"/>
  <c r="Q23" i="20"/>
  <c r="Q22" i="20"/>
  <c r="Q21" i="20"/>
  <c r="Q20" i="20"/>
  <c r="Q19" i="20"/>
  <c r="Q18" i="20"/>
  <c r="Q17" i="20"/>
  <c r="Q16" i="20"/>
  <c r="Q15" i="20"/>
  <c r="Q14" i="20"/>
  <c r="Q13" i="20"/>
  <c r="Q12" i="20"/>
  <c r="Q11" i="20"/>
  <c r="Q10" i="20"/>
  <c r="D7" i="20"/>
  <c r="D6" i="20"/>
  <c r="D4" i="20"/>
  <c r="D5" i="20" s="1"/>
  <c r="O2" i="20"/>
  <c r="O4" i="20" s="1"/>
  <c r="N2" i="20"/>
  <c r="M2" i="20"/>
  <c r="M6" i="20" s="1"/>
  <c r="L2" i="20"/>
  <c r="L6" i="20" s="1"/>
  <c r="N74" i="20" l="1"/>
  <c r="L4" i="20"/>
  <c r="K75" i="20"/>
  <c r="M4" i="20"/>
  <c r="N6" i="20"/>
  <c r="N7" i="20" s="1"/>
  <c r="O6" i="20"/>
  <c r="O7" i="20" s="1"/>
  <c r="D74" i="20"/>
  <c r="N4" i="20"/>
  <c r="H74" i="20"/>
  <c r="M7" i="20"/>
  <c r="N75" i="20"/>
  <c r="K74" i="20"/>
  <c r="Q73" i="20"/>
  <c r="Q74" i="20"/>
  <c r="D75" i="20"/>
  <c r="H75" i="20"/>
  <c r="P2" i="20"/>
  <c r="L7" i="20"/>
  <c r="P4" i="20" l="1"/>
  <c r="P7" i="20"/>
  <c r="P6" i="20"/>
  <c r="Q75" i="20"/>
  <c r="P17" i="9" l="1"/>
  <c r="M40" i="15"/>
  <c r="J40" i="15"/>
  <c r="J41" i="15" s="1"/>
  <c r="G40" i="15"/>
  <c r="C40" i="15"/>
  <c r="P39" i="15"/>
  <c r="P38" i="15"/>
  <c r="P37" i="15"/>
  <c r="P36" i="15"/>
  <c r="P35" i="15"/>
  <c r="P34" i="15"/>
  <c r="P33" i="15"/>
  <c r="P32" i="15"/>
  <c r="P31" i="15"/>
  <c r="P30" i="15"/>
  <c r="P29" i="15"/>
  <c r="P28" i="15"/>
  <c r="P27" i="15"/>
  <c r="P26" i="15"/>
  <c r="P25" i="15"/>
  <c r="P24" i="15"/>
  <c r="P23" i="15"/>
  <c r="P22" i="15"/>
  <c r="P21" i="15"/>
  <c r="P20" i="15"/>
  <c r="P19" i="15"/>
  <c r="P18" i="15"/>
  <c r="P17" i="15"/>
  <c r="P16" i="15"/>
  <c r="P15" i="15"/>
  <c r="P14" i="15"/>
  <c r="P13" i="15"/>
  <c r="P12" i="15"/>
  <c r="P11" i="15"/>
  <c r="P10" i="15"/>
  <c r="N7" i="15"/>
  <c r="C7" i="15"/>
  <c r="O6" i="15"/>
  <c r="O7" i="15" s="1"/>
  <c r="N6" i="15"/>
  <c r="M6" i="15"/>
  <c r="M7" i="15" s="1"/>
  <c r="L6" i="15"/>
  <c r="L7" i="15" s="1"/>
  <c r="C6" i="15"/>
  <c r="M4" i="15"/>
  <c r="C4" i="15"/>
  <c r="C5" i="15" s="1"/>
  <c r="N2" i="15"/>
  <c r="M2" i="15"/>
  <c r="L2" i="15"/>
  <c r="L4" i="15" s="1"/>
  <c r="K2" i="15"/>
  <c r="K4" i="15" s="1"/>
  <c r="P12" i="14"/>
  <c r="P13" i="14"/>
  <c r="P14" i="14"/>
  <c r="P15" i="14"/>
  <c r="P16" i="14"/>
  <c r="P17" i="14"/>
  <c r="P18" i="14"/>
  <c r="P19" i="14"/>
  <c r="P20" i="14"/>
  <c r="P21" i="14"/>
  <c r="P22" i="14"/>
  <c r="P23" i="14"/>
  <c r="P12" i="6"/>
  <c r="P13" i="6"/>
  <c r="P14" i="6"/>
  <c r="P15" i="6"/>
  <c r="P16" i="6"/>
  <c r="P17" i="6"/>
  <c r="P18" i="6"/>
  <c r="P19" i="6"/>
  <c r="P20" i="6"/>
  <c r="P21" i="6"/>
  <c r="P22" i="6"/>
  <c r="P23" i="6"/>
  <c r="P24" i="6"/>
  <c r="P25" i="6"/>
  <c r="P26" i="6"/>
  <c r="P27" i="6"/>
  <c r="P28" i="6"/>
  <c r="P29" i="6"/>
  <c r="P30" i="6"/>
  <c r="P31" i="6"/>
  <c r="P32" i="6"/>
  <c r="P33" i="6"/>
  <c r="P34" i="6"/>
  <c r="M24" i="14"/>
  <c r="J24" i="14"/>
  <c r="G24" i="14"/>
  <c r="C24" i="14"/>
  <c r="P11" i="14"/>
  <c r="P10" i="14"/>
  <c r="C7" i="14"/>
  <c r="O6" i="14"/>
  <c r="O7" i="14" s="1"/>
  <c r="N6" i="14"/>
  <c r="N7" i="14" s="1"/>
  <c r="M6" i="14"/>
  <c r="M7" i="14" s="1"/>
  <c r="L6" i="14"/>
  <c r="L7" i="14" s="1"/>
  <c r="C6" i="14"/>
  <c r="C4" i="14"/>
  <c r="C5" i="14" s="1"/>
  <c r="N2" i="14"/>
  <c r="N4" i="14" s="1"/>
  <c r="M2" i="14"/>
  <c r="L2" i="14"/>
  <c r="L4" i="14" s="1"/>
  <c r="K2" i="14"/>
  <c r="K4" i="14" s="1"/>
  <c r="P40" i="15" l="1"/>
  <c r="G41" i="15"/>
  <c r="M42" i="15"/>
  <c r="J42" i="15"/>
  <c r="M41" i="15"/>
  <c r="J26" i="14"/>
  <c r="O2" i="15"/>
  <c r="M26" i="14"/>
  <c r="C41" i="15"/>
  <c r="P41" i="15"/>
  <c r="C42" i="15"/>
  <c r="G42" i="15"/>
  <c r="N4" i="15"/>
  <c r="O4" i="15" s="1"/>
  <c r="G25" i="14"/>
  <c r="J25" i="14"/>
  <c r="M25" i="14"/>
  <c r="O2" i="14"/>
  <c r="C25" i="14"/>
  <c r="P25" i="14"/>
  <c r="P24" i="14"/>
  <c r="C26" i="14"/>
  <c r="M4" i="14"/>
  <c r="O4" i="14" s="1"/>
  <c r="G26" i="14"/>
  <c r="P26" i="9"/>
  <c r="P27" i="9"/>
  <c r="P28" i="9"/>
  <c r="P29" i="9"/>
  <c r="P39" i="3"/>
  <c r="P22" i="3"/>
  <c r="P23" i="3"/>
  <c r="P24" i="3"/>
  <c r="P25" i="3"/>
  <c r="P26" i="3"/>
  <c r="P27" i="3"/>
  <c r="P28" i="3"/>
  <c r="P29" i="3"/>
  <c r="P30" i="3"/>
  <c r="P31" i="3"/>
  <c r="P32" i="3"/>
  <c r="P33" i="3"/>
  <c r="P34" i="3"/>
  <c r="P35" i="3"/>
  <c r="P36" i="3"/>
  <c r="P37" i="3"/>
  <c r="P38" i="3"/>
  <c r="M30" i="9"/>
  <c r="J30" i="9"/>
  <c r="G30" i="9"/>
  <c r="C30" i="9"/>
  <c r="P25" i="9"/>
  <c r="P24" i="9"/>
  <c r="P23" i="9"/>
  <c r="P22" i="9"/>
  <c r="P21" i="9"/>
  <c r="P20" i="9"/>
  <c r="P19" i="9"/>
  <c r="P18" i="9"/>
  <c r="P16" i="9"/>
  <c r="P15" i="9"/>
  <c r="P14" i="9"/>
  <c r="P13" i="9"/>
  <c r="P12" i="9"/>
  <c r="P11" i="9"/>
  <c r="P10" i="9"/>
  <c r="N7" i="9"/>
  <c r="C7" i="9"/>
  <c r="O6" i="9"/>
  <c r="O7" i="9" s="1"/>
  <c r="N6" i="9"/>
  <c r="M6" i="9"/>
  <c r="M7" i="9" s="1"/>
  <c r="L6" i="9"/>
  <c r="L7" i="9" s="1"/>
  <c r="C6" i="9"/>
  <c r="C4" i="9"/>
  <c r="C5" i="9" s="1"/>
  <c r="N2" i="9"/>
  <c r="N4" i="9" s="1"/>
  <c r="M2" i="9"/>
  <c r="M4" i="9" s="1"/>
  <c r="L2" i="9"/>
  <c r="L4" i="9" s="1"/>
  <c r="K2" i="9"/>
  <c r="K4" i="9" s="1"/>
  <c r="M32" i="8"/>
  <c r="J32" i="8"/>
  <c r="G32" i="8"/>
  <c r="G33" i="8" s="1"/>
  <c r="C32" i="8"/>
  <c r="C33" i="8" s="1"/>
  <c r="P28" i="8"/>
  <c r="P27" i="8"/>
  <c r="P26" i="8"/>
  <c r="P25" i="8"/>
  <c r="P24" i="8"/>
  <c r="P23" i="8"/>
  <c r="P22" i="8"/>
  <c r="P21" i="8"/>
  <c r="P20" i="8"/>
  <c r="P19" i="8"/>
  <c r="P18" i="8"/>
  <c r="P17" i="8"/>
  <c r="P16" i="8"/>
  <c r="P15" i="8"/>
  <c r="P14" i="8"/>
  <c r="P13" i="8"/>
  <c r="P12" i="8"/>
  <c r="P11" i="8"/>
  <c r="P10" i="8"/>
  <c r="C7" i="8"/>
  <c r="O6" i="8"/>
  <c r="O7" i="8" s="1"/>
  <c r="N6" i="8"/>
  <c r="N7" i="8" s="1"/>
  <c r="M6" i="8"/>
  <c r="M7" i="8" s="1"/>
  <c r="L6" i="8"/>
  <c r="L7" i="8" s="1"/>
  <c r="C6" i="8"/>
  <c r="C4" i="8"/>
  <c r="C5" i="8" s="1"/>
  <c r="N2" i="8"/>
  <c r="N4" i="8" s="1"/>
  <c r="M2" i="8"/>
  <c r="M4" i="8" s="1"/>
  <c r="L2" i="8"/>
  <c r="L4" i="8" s="1"/>
  <c r="K2" i="8"/>
  <c r="K4" i="8" s="1"/>
  <c r="P42" i="15" l="1"/>
  <c r="P26" i="14"/>
  <c r="C31" i="9"/>
  <c r="G31" i="9"/>
  <c r="P30" i="9"/>
  <c r="J32" i="9"/>
  <c r="M32" i="9"/>
  <c r="P31" i="9"/>
  <c r="J31" i="9"/>
  <c r="O4" i="9"/>
  <c r="M31" i="9"/>
  <c r="C32" i="9"/>
  <c r="O2" i="9"/>
  <c r="G32" i="9"/>
  <c r="O2" i="8"/>
  <c r="J33" i="8"/>
  <c r="P33" i="8"/>
  <c r="M33" i="8"/>
  <c r="P32" i="8"/>
  <c r="C34" i="8"/>
  <c r="O4" i="8"/>
  <c r="G34" i="8"/>
  <c r="J34" i="8"/>
  <c r="M34" i="8"/>
  <c r="M35" i="6"/>
  <c r="M37" i="6" s="1"/>
  <c r="J35" i="6"/>
  <c r="G35" i="6"/>
  <c r="C35" i="6"/>
  <c r="P11" i="6"/>
  <c r="P10" i="6"/>
  <c r="C7" i="6"/>
  <c r="O6" i="6"/>
  <c r="O7" i="6" s="1"/>
  <c r="N6" i="6"/>
  <c r="N7" i="6" s="1"/>
  <c r="M6" i="6"/>
  <c r="M7" i="6" s="1"/>
  <c r="L6" i="6"/>
  <c r="L7" i="6" s="1"/>
  <c r="C6" i="6"/>
  <c r="C4" i="6"/>
  <c r="C5" i="6" s="1"/>
  <c r="N2" i="6"/>
  <c r="N4" i="6" s="1"/>
  <c r="M2" i="6"/>
  <c r="M4" i="6" s="1"/>
  <c r="L2" i="6"/>
  <c r="L4" i="6" s="1"/>
  <c r="K2" i="6"/>
  <c r="K4" i="6" s="1"/>
  <c r="J37" i="6" l="1"/>
  <c r="P32" i="9"/>
  <c r="P34" i="8"/>
  <c r="P36" i="6"/>
  <c r="C36" i="6"/>
  <c r="G36" i="6"/>
  <c r="O4" i="6"/>
  <c r="J36" i="6"/>
  <c r="P35" i="6"/>
  <c r="M36" i="6"/>
  <c r="O2" i="6"/>
  <c r="C37" i="6"/>
  <c r="G37" i="6"/>
  <c r="P37" i="6" l="1"/>
  <c r="M20" i="4" l="1"/>
  <c r="J20" i="4"/>
  <c r="G20" i="4"/>
  <c r="C20" i="4"/>
  <c r="P19" i="4"/>
  <c r="P18" i="4"/>
  <c r="P17" i="4"/>
  <c r="P16" i="4"/>
  <c r="P15" i="4"/>
  <c r="P14" i="4"/>
  <c r="P13" i="4"/>
  <c r="P12" i="4"/>
  <c r="P11" i="4"/>
  <c r="P10" i="4"/>
  <c r="L7" i="4"/>
  <c r="C7" i="4"/>
  <c r="O6" i="4"/>
  <c r="O7" i="4" s="1"/>
  <c r="N6" i="4"/>
  <c r="N7" i="4" s="1"/>
  <c r="M6" i="4"/>
  <c r="M7" i="4" s="1"/>
  <c r="L6" i="4"/>
  <c r="C6" i="4"/>
  <c r="C4" i="4"/>
  <c r="C5" i="4" s="1"/>
  <c r="N2" i="4"/>
  <c r="N4" i="4" s="1"/>
  <c r="M2" i="4"/>
  <c r="M4" i="4" s="1"/>
  <c r="L2" i="4"/>
  <c r="L4" i="4" s="1"/>
  <c r="K2" i="4"/>
  <c r="K4" i="4" s="1"/>
  <c r="P17" i="1"/>
  <c r="P18" i="1"/>
  <c r="P19" i="1"/>
  <c r="P20" i="1"/>
  <c r="P21" i="1"/>
  <c r="P22" i="1"/>
  <c r="P23" i="1"/>
  <c r="P24" i="1"/>
  <c r="P25" i="1"/>
  <c r="P26" i="1"/>
  <c r="P27" i="1"/>
  <c r="P28" i="1"/>
  <c r="P29" i="1"/>
  <c r="P30" i="1"/>
  <c r="P31" i="1"/>
  <c r="P32" i="1"/>
  <c r="P33" i="1"/>
  <c r="P34" i="1"/>
  <c r="P35" i="1"/>
  <c r="P36" i="1"/>
  <c r="P37" i="1"/>
  <c r="P38" i="1"/>
  <c r="P39" i="1"/>
  <c r="P40" i="1"/>
  <c r="M40" i="3"/>
  <c r="J40" i="3"/>
  <c r="G40" i="3"/>
  <c r="C40" i="3"/>
  <c r="P21" i="3"/>
  <c r="P20" i="3"/>
  <c r="P19" i="3"/>
  <c r="P18" i="3"/>
  <c r="P17" i="3"/>
  <c r="P16" i="3"/>
  <c r="P15" i="3"/>
  <c r="P14" i="3"/>
  <c r="P13" i="3"/>
  <c r="P12" i="3"/>
  <c r="P11" i="3"/>
  <c r="P10" i="3"/>
  <c r="C7" i="3"/>
  <c r="O6" i="3"/>
  <c r="O7" i="3" s="1"/>
  <c r="N6" i="3"/>
  <c r="N7" i="3" s="1"/>
  <c r="M6" i="3"/>
  <c r="M7" i="3" s="1"/>
  <c r="L6" i="3"/>
  <c r="L7" i="3" s="1"/>
  <c r="C6" i="3"/>
  <c r="C4" i="3"/>
  <c r="C5" i="3" s="1"/>
  <c r="N2" i="3"/>
  <c r="N4" i="3" s="1"/>
  <c r="M2" i="3"/>
  <c r="M4" i="3" s="1"/>
  <c r="L2" i="3"/>
  <c r="L4" i="3" s="1"/>
  <c r="K2" i="3"/>
  <c r="K4" i="3" s="1"/>
  <c r="P40" i="3" l="1"/>
  <c r="M42" i="3"/>
  <c r="P41" i="3"/>
  <c r="J41" i="3"/>
  <c r="G41" i="3"/>
  <c r="C41" i="3"/>
  <c r="J42" i="3"/>
  <c r="M41" i="3"/>
  <c r="P20" i="4"/>
  <c r="C21" i="4"/>
  <c r="G21" i="4"/>
  <c r="O4" i="4"/>
  <c r="J22" i="4"/>
  <c r="P21" i="4"/>
  <c r="M22" i="4"/>
  <c r="J21" i="4"/>
  <c r="M21" i="4"/>
  <c r="O2" i="4"/>
  <c r="C22" i="4"/>
  <c r="G22" i="4"/>
  <c r="O4" i="3"/>
  <c r="O2" i="3"/>
  <c r="G42" i="3"/>
  <c r="C42" i="3"/>
  <c r="L7" i="1"/>
  <c r="L6" i="1"/>
  <c r="O6" i="1"/>
  <c r="O7" i="1" s="1"/>
  <c r="N6" i="1"/>
  <c r="N7" i="1" s="1"/>
  <c r="M6" i="1"/>
  <c r="M7" i="1" s="1"/>
  <c r="K2" i="1"/>
  <c r="K4" i="1" s="1"/>
  <c r="M2" i="1"/>
  <c r="M4" i="1" s="1"/>
  <c r="N2" i="1"/>
  <c r="N4" i="1" s="1"/>
  <c r="L2" i="1"/>
  <c r="L4" i="1" s="1"/>
  <c r="P42" i="3" l="1"/>
  <c r="P22" i="4"/>
  <c r="O4" i="1"/>
  <c r="O2" i="1"/>
  <c r="C6" i="1"/>
  <c r="C47" i="1" l="1"/>
  <c r="G47" i="1"/>
  <c r="J47" i="1"/>
  <c r="M47" i="1"/>
  <c r="M49" i="1" s="1"/>
  <c r="C4" i="1" l="1"/>
  <c r="C5" i="1" l="1"/>
  <c r="C7" i="1"/>
  <c r="C49" i="1" l="1"/>
  <c r="G49" i="1"/>
  <c r="J49" i="1"/>
  <c r="C48" i="1"/>
  <c r="G48" i="1"/>
  <c r="J48" i="1"/>
  <c r="M48" i="1"/>
  <c r="P12" i="1"/>
  <c r="P13" i="1"/>
  <c r="P14" i="1"/>
  <c r="P15" i="1"/>
  <c r="P16" i="1"/>
  <c r="P41" i="1"/>
  <c r="P42" i="1"/>
  <c r="P43" i="1"/>
  <c r="P44" i="1"/>
  <c r="P45" i="1"/>
  <c r="P46" i="1"/>
  <c r="P11" i="1"/>
  <c r="P10" i="1"/>
  <c r="P47" i="1" l="1"/>
  <c r="P48" i="1"/>
  <c r="P49" i="1"/>
</calcChain>
</file>

<file path=xl/sharedStrings.xml><?xml version="1.0" encoding="utf-8"?>
<sst xmlns="http://schemas.openxmlformats.org/spreadsheetml/2006/main" count="688" uniqueCount="285">
  <si>
    <t xml:space="preserve">Chủ Đề </t>
  </si>
  <si>
    <t>Đơn Điệu</t>
  </si>
  <si>
    <t>Cực Trị</t>
  </si>
  <si>
    <t>Max và Min</t>
  </si>
  <si>
    <t>Tiệm Cận</t>
  </si>
  <si>
    <t>Đồ Thị</t>
  </si>
  <si>
    <t>Giao Điểm</t>
  </si>
  <si>
    <t>Số Nghiệm</t>
  </si>
  <si>
    <t>Chương I Giải Tích</t>
  </si>
  <si>
    <t>Chương I Hình Học</t>
  </si>
  <si>
    <t>Khái Niện Khối Đa Diện</t>
  </si>
  <si>
    <t>Tổng Số Câu Theo Từng mức</t>
  </si>
  <si>
    <t>Tỉ lệ theo mức độ</t>
  </si>
  <si>
    <t>Tổng Điểm Theo Từng mức</t>
  </si>
  <si>
    <t>Câu Mức 1</t>
  </si>
  <si>
    <t>Câu Mức 2</t>
  </si>
  <si>
    <t>Câu Mức 3</t>
  </si>
  <si>
    <t>Câu Mức 4</t>
  </si>
  <si>
    <t>Tổng Từng Nội Dung</t>
  </si>
  <si>
    <t>Khối Chóp</t>
  </si>
  <si>
    <t xml:space="preserve"> Khối Nón</t>
  </si>
  <si>
    <t>Khối Trụ</t>
  </si>
  <si>
    <t xml:space="preserve"> Khối Cầu</t>
  </si>
  <si>
    <t xml:space="preserve"> Khối Lăng Trụ</t>
  </si>
  <si>
    <t>Thời gian làm bài thi</t>
  </si>
  <si>
    <t>Thời gian làm bài bình quân cho một câu</t>
  </si>
  <si>
    <t>câu</t>
  </si>
  <si>
    <t>phút</t>
  </si>
  <si>
    <t>điểm</t>
  </si>
  <si>
    <t>%</t>
  </si>
  <si>
    <t>Nhập tổng số câu (TN hay TL)</t>
  </si>
  <si>
    <t>Điểm bình quân cho 1 câu</t>
  </si>
  <si>
    <t>Phần trăm bình quân cho 1 câu</t>
  </si>
  <si>
    <t>Nhập quy định thời gian làm bài (TL hay TN)</t>
  </si>
  <si>
    <t>Tính theo thang điểm</t>
  </si>
  <si>
    <t>M1</t>
  </si>
  <si>
    <t>M2</t>
  </si>
  <si>
    <t>M3</t>
  </si>
  <si>
    <t>M4</t>
  </si>
  <si>
    <t>MỨC</t>
  </si>
  <si>
    <t>TM</t>
  </si>
  <si>
    <t>TSC</t>
  </si>
  <si>
    <t>NHẬP TỈ LỆ MA TRẬN</t>
  </si>
  <si>
    <t>một số lưu ý khi xây dựng ma trận kiểm tra</t>
  </si>
  <si>
    <t xml:space="preserve">xác định kiến thức kiểm tra. Kiểm tra định kỳ bao gồm toàn bộ kiến thức đã được học trước đó. Lượng kiến thức kiểm tra định kỳ : giữa kỳ 1 (tuần 1 - tuần 9), cuối kỳ 1( từ tuần 1 - tuần 18), giữa kỳ 2 (tuần 19 - tuần 26), cuối kỳ 2 (tuần 19 - tuần 35). </t>
  </si>
  <si>
    <t>Cân chỉnh lượng kiến thức theo thời lượng dạy học, tính tỉ lệ phần trăm trong bài kiểm tra. Cân chỉnh tỉ lệ theo mức độ theo : 4:3:2:1 (nhận biết, thông hiểu, vận dụng và vận dung cao)</t>
  </si>
  <si>
    <t xml:space="preserve">Cân chỉnh thời gian các câu hỏi: </t>
  </si>
  <si>
    <t>Câu tự luận:  vẫn đảm bảo theo mức độ 4:3:2:1, trong đó:</t>
  </si>
  <si>
    <r>
      <rPr>
        <b/>
        <sz val="12"/>
        <color theme="1"/>
        <rFont val="Times New Roman"/>
        <family val="1"/>
      </rPr>
      <t xml:space="preserve"> - Nhận biết: </t>
    </r>
    <r>
      <rPr>
        <sz val="12"/>
        <color theme="1"/>
        <rFont val="Times New Roman"/>
        <family val="1"/>
      </rPr>
      <t xml:space="preserve">Mức độ 1 (nhận biết) được định nghĩa là sự nhớ, thuộc lòng, nhận biết được và có thể tái hiện lại các dữ liệu, các sự việc đã biết hoặc đã học trước đây. Điều đó có nghĩa là một học sinh có thể nhắc lại một loạt dữ liệu, từ các sự kiện đơn giản đến các khái niệm lí thuyết, tái hiện trong trí nhớ những thông tin cần thiết. Đây là mức độ hành vi thấp nhất đạt được trong lĩnh vực nhận thức. những động từ thường dùng: Kể, liệt kê, nêu tên, xác định, viết, tìm, nhận ra,…
</t>
    </r>
  </si>
  <si>
    <t xml:space="preserve"> - Thông hiểu: Mức độ 2 (thông hiểu) được định nghĩa là khả năng nắm bắt được ý nghĩa của tài liệu. Học sinh hiểu được các khái niệm cơ bản, có khả năng giải thích, diễn đạt được kiến thức đã học theo ý hiểu của mình và có nêu câu hỏi và trả lời được các câu hỏi tương tự hoặc gần vớ các ví dụ đã được học trên lớp. Điều đó có thể được thể hiện bằng việc chuyển tài liệu từ dạng này sang dạng khác (từ các ngôn từ sang số liệu....), bằng cách giải thích được tài liệu (giải thích hoặc tóm tắ), mô tả theo ngôn từ của cá nhân. Hành vi ở mức độ này cao hơn so với mức độ nhận biết. Những động từ thường dùng : Giải thích, diễn giải, phác thảo, thảo luận, phân biệt, dự đoán, khẳng định lại, so sánh, mô tả...</t>
  </si>
  <si>
    <t>- Vận dụng: Mức độ 3 là biết vận dụng kiến thức kĩ năng đã học để giải quyết những vấn đề quen thuộc tương tự trong học tập, cuộc sống. Học sinh vượt qua cấp độ hiểu đơn thuần và có thể sử dụng, xử lý các khái niệm của chủ đề trong các tình huống tương tự hoặc gần giống như tình huống đã gặp trên lớp. Điều đó có thể bao gồm việc áp dụng các quy tắc, phương pháp, khái niệm đã học vào xử lí các vấn đề trong học tập, trong đời sống thường ngày. Hành vi ở mức độ này cao hơn so với mức độ nhận biết và thông hiểu. Những động từ thường dùng: Giải quyết, thể hiện, sử dụng, làm rõ, xây dựng, hoàn thiện,xem xét, làm sáng tỏ...</t>
  </si>
  <si>
    <t>- Vận dụng cao: Mức 4 là vận dụng các kiến thức, kĩ năng đã học để giải quyết những vấn đề mới hoặc sắp xếp cấu trúc lại các bộ phận để hình thành một tổng thể mới. Học sinh có khả năng vận dụng các khái niệm cơ bản để giải quyết một vấn đề mới hoặc không quen thuộc, chưa từng được học hoặc trải nghiệm trước đây. Điều đó có thể bao gồm việc tạo ra một chủ đề hoặc bài phát biểu, một kế hoạch hành động, hoặc một sơ đồ mạng lưới các quan hệ trừu tượng (sơ đồ để phân lớp thông tin). Hành vi ở mức độ này cao hơn so với các mức độ hiểu, biết, vận dụng thông thường. Nó nhấn mạnh các yếu tố linh hoạt, sáng tạo, đặc biệt tập trung vào việc hình thành các mô hình hoặc cấu trúc mới. Những động từ thường dùng: Tạo ra, phát hiện ra, soạn thảo, dự báo, lập kế hoạch, xây dựng, thiết kế, tưởng tượng, đề xuất, định hình....</t>
  </si>
  <si>
    <t>TỔNG THỜI GIAN CHO TỪNG MỨC</t>
  </si>
  <si>
    <t xml:space="preserve">MA TRẬN ĐỀ </t>
  </si>
  <si>
    <t>Thời gian làm bài cho 1 câu TN:</t>
  </si>
  <si>
    <t>Thời gian làm bài cho 1 câu TL:</t>
  </si>
  <si>
    <t>Chú ý : Chỉ được phép nhập vào khu vực màu đỏ hay màu trắng</t>
  </si>
  <si>
    <t>Chương I Đại Số</t>
  </si>
  <si>
    <t>NHẬP THỜI GIAN 1 CÂU</t>
  </si>
  <si>
    <t>Chương II Giải Tích</t>
  </si>
  <si>
    <t>Lũy Thừa</t>
  </si>
  <si>
    <t>Hàm Số Lũy Thừa</t>
  </si>
  <si>
    <t>Lôgarit</t>
  </si>
  <si>
    <t xml:space="preserve">Hàm Số Mũ </t>
  </si>
  <si>
    <t>Hàm Số Lôgarit</t>
  </si>
  <si>
    <t>Phương trình mũ</t>
  </si>
  <si>
    <t>Phương trình Lôgarit</t>
  </si>
  <si>
    <t>Bất phương trình mũ</t>
  </si>
  <si>
    <t>Bất phương trình Lôgarit</t>
  </si>
  <si>
    <t>Chương II Hình Học</t>
  </si>
  <si>
    <t>Khối Nón</t>
  </si>
  <si>
    <t>Khối Cầu</t>
  </si>
  <si>
    <t>Chương III Giải Tích</t>
  </si>
  <si>
    <t xml:space="preserve">Nguyên Hàm </t>
  </si>
  <si>
    <t>Tích Phân</t>
  </si>
  <si>
    <t>Diện Tích Hình Phẳng</t>
  </si>
  <si>
    <t>Thể Tích Vật Thể Xoay</t>
  </si>
  <si>
    <t>Chương III Hình Học</t>
  </si>
  <si>
    <t>Tọa Độ</t>
  </si>
  <si>
    <t>Tích Vô Hướng</t>
  </si>
  <si>
    <t>Phương Trình Mặt Cầu</t>
  </si>
  <si>
    <t>Vectơ Pháp Tuyến Của Mặt Phẳng</t>
  </si>
  <si>
    <t>Biểu Thức Tọa Độ Các Phép Toán Vectơ</t>
  </si>
  <si>
    <t>Phương Trình Tổng Quát Của Mặt Phẳng</t>
  </si>
  <si>
    <t>Hai Mặt Phẳng Song Song, Vuông Góc</t>
  </si>
  <si>
    <t>Khoảng Cách Từ Một Điểm Đến Một Mặt Phẳng</t>
  </si>
  <si>
    <t>Phương Trình Tham số Của Đường Thẳng</t>
  </si>
  <si>
    <t>Vị Trí Tương Đối Của Hai Đường Thẳng</t>
  </si>
  <si>
    <t>Bài Toán Hình Chiếu</t>
  </si>
  <si>
    <t>Bài Toán Max Min</t>
  </si>
  <si>
    <t>Chương IV Hình Học</t>
  </si>
  <si>
    <t>Số Phức</t>
  </si>
  <si>
    <t>Cộng, Trừ và Nhân Số Phức</t>
  </si>
  <si>
    <t>Phép Chia Số Phức</t>
  </si>
  <si>
    <t>Phương Trình Bật Hai Với Hệ Số Thực</t>
  </si>
  <si>
    <t xml:space="preserve">Mệnh Đề </t>
  </si>
  <si>
    <t>Tập Hợp</t>
  </si>
  <si>
    <t>Các Phép Toán Tập Hợp</t>
  </si>
  <si>
    <t>Các Tập Hợp Số</t>
  </si>
  <si>
    <t xml:space="preserve">Số gần Đúng - Sai Số </t>
  </si>
  <si>
    <t>Các Định Nghĩa Vec tơ</t>
  </si>
  <si>
    <t>Tổng Hiệu Của Hai vec tơ</t>
  </si>
  <si>
    <t>Tọa Độ Vec tơ</t>
  </si>
  <si>
    <t>Tọa Độ Điểm</t>
  </si>
  <si>
    <t>Hàm Số</t>
  </si>
  <si>
    <t>Hàm Số Bậc Nhất</t>
  </si>
  <si>
    <t>Hàm số Bậc Hai</t>
  </si>
  <si>
    <t>Chương II Đại Số</t>
  </si>
  <si>
    <t xml:space="preserve">Giá Trị Lượng giác Từ 0 đến 180 </t>
  </si>
  <si>
    <t>Tích Vô Hướng Của Hai Vec tơ</t>
  </si>
  <si>
    <t>Hệ Thức Lượng Trong Tam Giác</t>
  </si>
  <si>
    <t>Chương III Đại Số</t>
  </si>
  <si>
    <t>Đại Cương Về Phương Trình</t>
  </si>
  <si>
    <t>Phương Trình Quy về bậc Nhất Và Bậc Hai</t>
  </si>
  <si>
    <t>Phương Trình Đường Thẳng</t>
  </si>
  <si>
    <t>Phương trình Đưởng Tròn</t>
  </si>
  <si>
    <t>Phương Trình Elip</t>
  </si>
  <si>
    <t>Chương IV Đại Số</t>
  </si>
  <si>
    <t>Bất Đẳng Thức</t>
  </si>
  <si>
    <t xml:space="preserve">PT Và Hệ PT Bậc Nhất Nhiều Ẩn </t>
  </si>
  <si>
    <t>BPT Và Hệ BPT Một Ẩn</t>
  </si>
  <si>
    <t>Dấu Của Nhị Thức Bậc Nhất</t>
  </si>
  <si>
    <t>Bất Phương Trình Bậc Nhất Hai Ẩn</t>
  </si>
  <si>
    <t>Dấu Tam Thức Bậc Hai</t>
  </si>
  <si>
    <t>Thống Kê</t>
  </si>
  <si>
    <t>Chương V Đại Số</t>
  </si>
  <si>
    <t>Chương VI Đại Số</t>
  </si>
  <si>
    <t>Cung Góc Lượng Giác</t>
  </si>
  <si>
    <t>Giá Trị Lượng Giác Của Một Cung</t>
  </si>
  <si>
    <t>Công Thức Lượng Giác</t>
  </si>
  <si>
    <t>Chương I Đại Số + Giải Tích</t>
  </si>
  <si>
    <t>Hàm Số Lượng Giác</t>
  </si>
  <si>
    <t>Phương Trình Lượng Giác Cơ Bản</t>
  </si>
  <si>
    <t>Một Số Phương Trình Lượng Giác Thường Gặp</t>
  </si>
  <si>
    <t>Quy Tắc Đếm</t>
  </si>
  <si>
    <t>Hoán Vị - Chỉnh Hợp - Tổ Hợp</t>
  </si>
  <si>
    <t>Xác Suất Của Biến Cố</t>
  </si>
  <si>
    <t>Phép Thử Và Biến Cố</t>
  </si>
  <si>
    <t>Chương II Đại Số + Giải Tích</t>
  </si>
  <si>
    <t>Phép Biến Hình</t>
  </si>
  <si>
    <t>Phép Tịnh Tiến</t>
  </si>
  <si>
    <t>Phép Đối Xứng Trục</t>
  </si>
  <si>
    <t>Phép Đối Xứng Tâm</t>
  </si>
  <si>
    <t>Phép Quay</t>
  </si>
  <si>
    <t>KN Phép Giời Hình - Hai Hình Bằng Nhau</t>
  </si>
  <si>
    <t>Phép Vị Tự</t>
  </si>
  <si>
    <t>Phép Đồng Dạng</t>
  </si>
  <si>
    <t>Nhị Thức Niu - tơn</t>
  </si>
  <si>
    <t>Đại Cương về Đường Thẳng Và Mặt Phẳng</t>
  </si>
  <si>
    <t>Hai Đường Thẳng Chéo Nhau Hay Song Song</t>
  </si>
  <si>
    <t>Đường Thẳng và mặt Phẳng Song Song</t>
  </si>
  <si>
    <t>Phương Pháp Quy Nạp Toán Học</t>
  </si>
  <si>
    <t>Dãy Số</t>
  </si>
  <si>
    <t>Cấp Số Cộng</t>
  </si>
  <si>
    <t>Cấp Số Nhân</t>
  </si>
  <si>
    <t xml:space="preserve">Chương III Đại Số Và Giải Tích </t>
  </si>
  <si>
    <t>Chương IV Đại Số + Giải Tích</t>
  </si>
  <si>
    <t>Giới Hạn Của Dãy Số</t>
  </si>
  <si>
    <t>Giới Hạn Của hàm Số</t>
  </si>
  <si>
    <t>Hàm Số Liên Tục</t>
  </si>
  <si>
    <t>Vec tơ trong không gian</t>
  </si>
  <si>
    <t>Hai Đường Thẳng Vuông Góc</t>
  </si>
  <si>
    <t>Đường Thẳng Vuông Góc Với Mặt Phẳng</t>
  </si>
  <si>
    <t>Hai Mặt Phẳng Vuông Góc</t>
  </si>
  <si>
    <t>Góc</t>
  </si>
  <si>
    <t>Khoảng Cách</t>
  </si>
  <si>
    <t>Chương V Đại Số + Giải Tích</t>
  </si>
  <si>
    <t xml:space="preserve">Định Nghĩa và Ý Nghĩa Của Đạo Hàm </t>
  </si>
  <si>
    <t>Quy Tắc Tính Đạo Hàm</t>
  </si>
  <si>
    <t>Đạo Hàm Của Hàm Lượng Giác</t>
  </si>
  <si>
    <t>Vi Phân</t>
  </si>
  <si>
    <t>Đạo Hàm Cấp Hai</t>
  </si>
  <si>
    <t>c1</t>
  </si>
  <si>
    <t>c2</t>
  </si>
  <si>
    <t>c3</t>
  </si>
  <si>
    <t>c4</t>
  </si>
  <si>
    <t>c5</t>
  </si>
  <si>
    <t>Hai Mặt Phẳng Song Song</t>
  </si>
  <si>
    <t>Phép Chiếu Song Song. Hình Biểu Diễn</t>
  </si>
  <si>
    <t xml:space="preserve">Số câu giải tích </t>
  </si>
  <si>
    <t>Số câu hình học</t>
  </si>
  <si>
    <t>Tổng</t>
  </si>
  <si>
    <t>Mức độ câu hỏi</t>
  </si>
  <si>
    <r>
      <t xml:space="preserve">+ Trắc nghiệm: 
</t>
    </r>
    <r>
      <rPr>
        <b/>
        <sz val="12"/>
        <color theme="1"/>
        <rFont val="Times New Roman"/>
        <family val="1"/>
      </rPr>
      <t>Nhận biết</t>
    </r>
    <r>
      <rPr>
        <sz val="12"/>
        <color theme="1"/>
        <rFont val="Times New Roman"/>
        <family val="1"/>
      </rPr>
      <t xml:space="preserve">: Thời gian  đọc và làm câu nhận biết từ 60 giây. Câu dẫn là câu hỏi, ngắn gọn, phương án rõ ràng, ở mức nhận biết. Không sinh không phải tư duy có thể làm được. Mức độ câu hỏi này nhằm kiểm tra kiến thức học sinh biết được sau quá trình học. Câu hỏi nhận biết nhằm kiểm tra diện rộng. cả câu dẫn và phương án trả lời tối đa không quá 3 dòng.
</t>
    </r>
    <r>
      <rPr>
        <b/>
        <sz val="12"/>
        <color theme="1"/>
        <rFont val="Times New Roman"/>
        <family val="1"/>
      </rPr>
      <t xml:space="preserve">Thông hiểu: </t>
    </r>
    <r>
      <rPr>
        <sz val="12"/>
        <color theme="1"/>
        <rFont val="Times New Roman"/>
        <family val="1"/>
      </rPr>
      <t xml:space="preserve">thời gian đọc và làm câu này từ 120 giây/câu. Mục tiêu của loại câu hỏi này là để kiểm tra cách Hs liên hệ, kết nối các dữ liệu, số liệu, tên tuổi, địa điểm, các định nghĩa…. Câu hỏi thông hiểu cũng nhằm mục đích kiểm tra diện rộng. Câu hỏi nhận biết nhằm kiểm tra diện rộng. cả câu dẫn và phương án trả lời tối đa không quá 4 dòng.
</t>
    </r>
    <r>
      <rPr>
        <b/>
        <sz val="12"/>
        <color theme="1"/>
        <rFont val="Times New Roman"/>
        <family val="1"/>
      </rPr>
      <t xml:space="preserve">Vận dụng: </t>
    </r>
    <r>
      <rPr>
        <sz val="12"/>
        <color theme="1"/>
        <rFont val="Times New Roman"/>
        <family val="1"/>
      </rPr>
      <t xml:space="preserve">thời gian đọc, suy luận câu hỏi này là từ 150 giây/câu.Mục tiêu của loại câu hỏi là để kiểm tra khả năng áp dụng các dữ liệu, các khái niệm, các quy luật, các phương pháp… vào tình huống vấn đề quen thuộc. Câu hỏi vận dụng nhằm mục đích kiểm tra chiều sâu kiến thức. 
</t>
    </r>
    <r>
      <rPr>
        <b/>
        <sz val="12"/>
        <color theme="1"/>
        <rFont val="Times New Roman"/>
        <family val="1"/>
      </rPr>
      <t xml:space="preserve">Vận dụng cao: </t>
    </r>
    <r>
      <rPr>
        <sz val="12"/>
        <color theme="1"/>
        <rFont val="Times New Roman"/>
        <family val="1"/>
      </rPr>
      <t>Thời gian câu hỏi vận dụng cao từ 180 giây /câu. Mục tiêu của loại câu hỏi là để kiểm tra khả năng áp dụng các dữ liệu, các khái niệm, các quy luật, các phương pháp… vào tình huống vấn đề mới. Câu hỏi vận dụng nhằm mục đích kiểm tra chiều sâu kiến thức.</t>
    </r>
  </si>
  <si>
    <t>SC</t>
  </si>
  <si>
    <t>Chú ý</t>
  </si>
  <si>
    <t>Chương IV Bất đẳng thức . Bất phương trình</t>
  </si>
  <si>
    <t>1)Bất đẳng thức</t>
  </si>
  <si>
    <t>I.1.Khái niệm bất đẳng thức</t>
  </si>
  <si>
    <t>I.2.Bất đẳng thức hệ quả và Bất đẳng thức tương đương</t>
  </si>
  <si>
    <t>I.3.Tính chất của bất đẳng thức</t>
  </si>
  <si>
    <t>II.1.Bất đẳng thức Cô-si</t>
  </si>
  <si>
    <t>II.2.Các hệ quả</t>
  </si>
  <si>
    <t>2)Bất phương trình và hệ bất phương trình một ẩn</t>
  </si>
  <si>
    <t>I.1.Bất phương trình một ẩn</t>
  </si>
  <si>
    <t>I.2.Điều kiện của bất phương trình</t>
  </si>
  <si>
    <t>I.3.Bất phương trình có chứa tham số</t>
  </si>
  <si>
    <t>II.Hệ bất phương trình một ẩn</t>
  </si>
  <si>
    <t>III.Một số phép biến đổi bất phương trình</t>
  </si>
  <si>
    <t>3)Dấu của nhị thức bậc nhất</t>
  </si>
  <si>
    <t>I.Định lí về dấu của nhị thức bậc nhất</t>
  </si>
  <si>
    <t>II.Xét dấu tích, thương các nhị thức bậc nhất</t>
  </si>
  <si>
    <t>III.1.Giải bất phương trình tích, chứa ẩn ở mẫu thức</t>
  </si>
  <si>
    <t>III.2.Giải bất phương trình chứa ẩn trong trị tuyệt đối</t>
  </si>
  <si>
    <t>4)Bất phương trình bậc nhất hai ẩn</t>
  </si>
  <si>
    <t>I.Bất phương trình bậc nhất hai ẩn</t>
  </si>
  <si>
    <t>II. Biểu diễn tập nghiệm của bất phương trình bậc nhất hai ẩn</t>
  </si>
  <si>
    <t>III. Hệ bất phương trình bậc nhất hai ẩn</t>
  </si>
  <si>
    <t>IV.Áp dụng vào bài toán thực tế</t>
  </si>
  <si>
    <t>5)Dấu tam thức bậc hai</t>
  </si>
  <si>
    <t>I.1.  Định nghĩa tam thức bậc hai</t>
  </si>
  <si>
    <t>I.2. Định lý về dấu của tam thức bậc hai</t>
  </si>
  <si>
    <t>I.3. Xét dấu: tam thức, tích, thương các tam thức bậc hai</t>
  </si>
  <si>
    <t>II.1.Giải bất phương trình tích, chứa ẩn ở mẫu thức</t>
  </si>
  <si>
    <t>III.1.Các bài toán tìm m để tam thức không đổi dấu trên R</t>
  </si>
  <si>
    <t>III.3.Bất phương trình trị tuyệt ,vô tỉ</t>
  </si>
  <si>
    <t>Chương II Tích vô hướng của hai vectơ và ứng dụng</t>
  </si>
  <si>
    <t xml:space="preserve">1)Giá trị lượng giác của một góc bất kì Từ 0 đến 180 </t>
  </si>
  <si>
    <t>1.Định nghĩa</t>
  </si>
  <si>
    <t>2. Tính chất</t>
  </si>
  <si>
    <t>3. Giá trị lượng giác của các góc đặc biệt</t>
  </si>
  <si>
    <t>4. Góc giữa hai vectơ</t>
  </si>
  <si>
    <t>2)Tích vô hướng của hai vectơ</t>
  </si>
  <si>
    <t>2.Các tính chất của tích vô hướng</t>
  </si>
  <si>
    <t>3.Biểu thức toạ độ của tích vô hướng</t>
  </si>
  <si>
    <t>4. Ứng dụng ( Độ dài - Góc giữa hai vectơ - khoảng cách giữa hai điểm)</t>
  </si>
  <si>
    <t>3)Hệ thức lượng trong tam giác và giải tam giác</t>
  </si>
  <si>
    <t>1.Định lí côsin và hệ quả (Tính góc và đường trung tuyến)</t>
  </si>
  <si>
    <t>2.Định lí sin</t>
  </si>
  <si>
    <t>3.Công thức diện tích tam giác</t>
  </si>
  <si>
    <t>4.Giải toán tam giác và ứng dụng vào việc đo đạc</t>
  </si>
  <si>
    <t>Chương III Phương pháp toạ độ trong mặt phẳng</t>
  </si>
  <si>
    <t>1)Phương trình đường thẳng</t>
  </si>
  <si>
    <t>1.Vectơ chỉ phương của đường thẳng</t>
  </si>
  <si>
    <t>2.Phương trình tham số của đường thẳng</t>
  </si>
  <si>
    <t>3.Vectơ pháp tuyến của đường thẳng</t>
  </si>
  <si>
    <t>4.Phương trình tổng quát của đường thẳng</t>
  </si>
  <si>
    <t>5.Vị trí tương đối của hai đường thẳng</t>
  </si>
  <si>
    <t>6.Góc của hai đường thẳng</t>
  </si>
  <si>
    <t>2)Phương trình đường tròn</t>
  </si>
  <si>
    <t>2.Phương trình tiếp tuyến của đường tròn</t>
  </si>
  <si>
    <t>3)Phương trình đường ELIP</t>
  </si>
  <si>
    <t>2.Phương trình chính tắc của Elip</t>
  </si>
  <si>
    <t>3.Hình dạng và các yếu tố của Elip(Đỉnh, độ dài trục, tiêu điểm,…)</t>
  </si>
  <si>
    <t>Chương VI Cung và góc lượng giác . Công thức lượng giác</t>
  </si>
  <si>
    <t>1)Cung và góc lượng giác</t>
  </si>
  <si>
    <t>I.Khái niệm cung và góc lượng giác</t>
  </si>
  <si>
    <t>II.Số đo của cung và góc lượng giác</t>
  </si>
  <si>
    <t>2)Giá trị lượng giác của một cung</t>
  </si>
  <si>
    <t>I.Giá trị lượng giác (sin,cos,tan,cot) của một cung</t>
  </si>
  <si>
    <t>II.Ý nghĩa hình học của tang và cotang</t>
  </si>
  <si>
    <t>III.1.Công thức cơ bản</t>
  </si>
  <si>
    <t>III.2.Giá trị lượng giác của các cung có liên quan đặc biệt (cung liên kết)</t>
  </si>
  <si>
    <t>3)Công thức lượng giác</t>
  </si>
  <si>
    <t>I.Công thức cộng</t>
  </si>
  <si>
    <t>II.Công thức nhân đôi - hạ bậc</t>
  </si>
  <si>
    <t>III.Công thức biến đổi (tích thành tổng hoặc tổng thành tích)</t>
  </si>
  <si>
    <t xml:space="preserve">IV. Công thức lượng giác ( Cơ bản, công thức cộng, nhân đôi, hạ bậc, tích thành tổng, tổng thành tích) </t>
  </si>
  <si>
    <t>Chương V Thống kê</t>
  </si>
  <si>
    <t>Thống kê (dạy sao khi thi học kỳ 2)</t>
  </si>
  <si>
    <t>1.Bảng phân bố tần số và tần suất</t>
  </si>
  <si>
    <t>2.Biểu đồ</t>
  </si>
  <si>
    <t>3.Số trung bình cộng. Số trung vị. Mốt</t>
  </si>
  <si>
    <t>4.Phương sai và độ lệch chuẩn</t>
  </si>
  <si>
    <t>Tổng Số Câu Theo Từng Mức</t>
  </si>
  <si>
    <t>Tỉ Lệ Theo Mức Độ</t>
  </si>
  <si>
    <t>Tổng Điểm Theo Từng Mức</t>
  </si>
  <si>
    <t xml:space="preserve">1.Phương trình đường tròn </t>
  </si>
  <si>
    <t>III.2.Các bài toán tìm m để phương trình bậc hai thoả điều kiện cho trước ( Có nghiệm, vô nghiệm, dấu nghiệm, so sánh nghiệm với 1 số thực)</t>
  </si>
  <si>
    <t>ĐS : Chương IV và Chương VI (6 đ)</t>
  </si>
  <si>
    <t>HH:Chương III (4 đ)</t>
  </si>
  <si>
    <t>Tự luận: Đại số : 6 điểm + Hình học : 4 điểm</t>
  </si>
  <si>
    <t>1 câu giải bất phương trình ( không quy đồng)</t>
  </si>
  <si>
    <t>1câu giải bất phương trình ( có quy đồng nhẹ có đúng 1 mẫu thức chung)</t>
  </si>
  <si>
    <t xml:space="preserve"> 1 câu cho 1 giá trị LG này rồi tính giá trị LG khác (dựa vào công thức cơ bản) </t>
  </si>
  <si>
    <t xml:space="preserve"> 1 câu cho 1 giá trị LG này rồi tính giá trị LG khác (dựa vào công thức cộng ) </t>
  </si>
  <si>
    <t xml:space="preserve"> 1 câu LG tổng hợp(chứng minh, rút gọn) </t>
  </si>
  <si>
    <t>1 câu viết pt đường thẳng</t>
  </si>
  <si>
    <t xml:space="preserve">1 câu viết pt đường tròn </t>
  </si>
  <si>
    <t>1 câu viết pt tiếp tuyến của đường tròn(Tại , song song, vuông góc)</t>
  </si>
  <si>
    <t xml:space="preserve">7.Khoảng cách từ một điểm đến một đường thẳng </t>
  </si>
  <si>
    <t>1 câu hình chiếu</t>
  </si>
  <si>
    <t>MA TRẬN ĐỀ  - ĐẶC TẢ MA TRẬN CUỐI HỌC KỲ 2- TỰ LUẬN TOÁN KHỐI 10 NĂM 2021-2022</t>
  </si>
  <si>
    <t xml:space="preserve"> 1 câu định m cho Bpt</t>
  </si>
  <si>
    <t>x</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</si>
</sst>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theme="1"/>
      <name val="Calibri"/>
      <family val="2"/>
      <charset val="163"/>
      <scheme val="minor"/>
    </font>
    <font>
      <sz val="14"/>
      <color theme="1"/>
      <name val="Times New Roman"/>
      <family val="1"/>
    </font>
    <font>
      <sz val="12"/>
      <color rgb="FFFF0000"/>
      <name val="Times New Roman"/>
      <family val="1"/>
    </font>
    <font>
      <sz val="12"/>
      <color theme="1"/>
      <name val="Times New Roman"/>
      <family val="1"/>
    </font>
    <font>
      <sz val="12"/>
      <name val="Times New Roman"/>
      <family val="1"/>
    </font>
    <font>
      <b/>
      <i/>
      <sz val="14"/>
      <color theme="1"/>
      <name val="Times New Roman"/>
      <family val="1"/>
    </font>
    <font>
      <b/>
      <sz val="12"/>
      <color theme="1"/>
      <name val="Times New Roman"/>
      <family val="1"/>
    </font>
    <font>
      <sz val="9"/>
      <name val="Times New Roman"/>
      <family val="1"/>
    </font>
    <font>
      <sz val="11"/>
      <color rgb="FFFF0000"/>
      <name val="Times New Roman"/>
      <family val="1"/>
    </font>
    <font>
      <sz val="12"/>
      <color rgb="FF000000"/>
      <name val="Times New Roman"/>
      <family val="1"/>
    </font>
    <font>
      <b/>
      <sz val="20"/>
      <color rgb="FF000000"/>
      <name val="Times New Roman"/>
      <family val="1"/>
    </font>
  </fonts>
  <fills count="13">
    <fill>
      <patternFill patternType="none"/>
    </fill>
    <fill>
      <patternFill patternType="gray125"/>
    </fill>
    <fill>
      <patternFill patternType="solid">
        <fgColor theme="5" tint="0.39997558519241921"/>
        <bgColor indexed="64"/>
      </patternFill>
    </fill>
    <fill>
      <patternFill patternType="solid">
        <fgColor rgb="FFFFFF00"/>
        <bgColor indexed="64"/>
      </patternFill>
    </fill>
    <fill>
      <patternFill patternType="solid">
        <fgColor rgb="FF92D050"/>
        <bgColor indexed="64"/>
      </patternFill>
    </fill>
    <fill>
      <patternFill patternType="solid">
        <fgColor rgb="FF00B050"/>
        <bgColor indexed="64"/>
      </patternFill>
    </fill>
    <fill>
      <patternFill patternType="solid">
        <fgColor theme="0"/>
        <bgColor indexed="64"/>
      </patternFill>
    </fill>
    <fill>
      <patternFill patternType="solid">
        <fgColor rgb="FFDA9694"/>
        <bgColor rgb="FF000000"/>
      </patternFill>
    </fill>
    <fill>
      <patternFill patternType="solid">
        <fgColor rgb="FF92D050"/>
        <bgColor rgb="FF000000"/>
      </patternFill>
    </fill>
    <fill>
      <patternFill patternType="solid">
        <fgColor rgb="FFFFFF00"/>
        <bgColor rgb="FF000000"/>
      </patternFill>
    </fill>
    <fill>
      <patternFill patternType="solid">
        <fgColor rgb="FFFFFFFF"/>
        <bgColor rgb="FF000000"/>
      </patternFill>
    </fill>
    <fill>
      <patternFill patternType="solid">
        <fgColor rgb="FFFABF8F"/>
        <bgColor rgb="FF000000"/>
      </patternFill>
    </fill>
    <fill>
      <patternFill patternType="solid">
        <fgColor rgb="FF00B050"/>
        <bgColor rgb="FF000000"/>
      </patternFill>
    </fill>
  </fills>
  <borders count="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104">
    <xf numFmtId="0" fontId="0" fillId="0" borderId="0" xfId="0"/>
    <xf numFmtId="0" fontId="2" fillId="0" borderId="0" xfId="0" applyFont="1" applyProtection="1">
      <protection locked="0"/>
    </xf>
    <xf numFmtId="0" fontId="3" fillId="0" borderId="0" xfId="0" applyFont="1" applyProtection="1">
      <protection locked="0"/>
    </xf>
    <xf numFmtId="0" fontId="2" fillId="0" borderId="0" xfId="0" applyFont="1" applyAlignment="1" applyProtection="1">
      <alignment horizontal="center"/>
      <protection locked="0"/>
    </xf>
    <xf numFmtId="0" fontId="3" fillId="0" borderId="0" xfId="0" applyFont="1" applyAlignment="1" applyProtection="1">
      <alignment horizontal="center"/>
      <protection locked="0"/>
    </xf>
    <xf numFmtId="0" fontId="3" fillId="4" borderId="0" xfId="0" applyFont="1" applyFill="1" applyProtection="1">
      <protection locked="0"/>
    </xf>
    <xf numFmtId="0" fontId="3" fillId="4" borderId="0" xfId="0" applyFont="1" applyFill="1" applyProtection="1"/>
    <xf numFmtId="0" fontId="3" fillId="4" borderId="0" xfId="0" applyFont="1" applyFill="1" applyAlignment="1" applyProtection="1">
      <alignment horizontal="right"/>
    </xf>
    <xf numFmtId="0" fontId="3" fillId="2" borderId="1" xfId="0" applyFont="1" applyFill="1" applyBorder="1" applyAlignment="1" applyProtection="1">
      <alignment horizontal="center"/>
      <protection locked="0"/>
    </xf>
    <xf numFmtId="0" fontId="3" fillId="0" borderId="1" xfId="0" applyFont="1" applyBorder="1" applyAlignment="1" applyProtection="1">
      <alignment horizontal="center" vertical="center" wrapText="1"/>
      <protection locked="0"/>
    </xf>
    <xf numFmtId="0" fontId="3" fillId="0" borderId="1" xfId="0" applyFont="1" applyBorder="1" applyAlignment="1" applyProtection="1">
      <alignment horizontal="center"/>
      <protection locked="0"/>
    </xf>
    <xf numFmtId="0" fontId="2" fillId="6" borderId="1" xfId="0" applyFont="1" applyFill="1" applyBorder="1" applyAlignment="1" applyProtection="1">
      <alignment horizontal="center"/>
      <protection locked="0"/>
    </xf>
    <xf numFmtId="0" fontId="3" fillId="3" borderId="1" xfId="0" applyFont="1" applyFill="1" applyBorder="1" applyAlignment="1" applyProtection="1">
      <alignment horizontal="center"/>
    </xf>
    <xf numFmtId="0" fontId="3" fillId="5" borderId="1" xfId="0" applyFont="1" applyFill="1" applyBorder="1" applyAlignment="1" applyProtection="1">
      <alignment horizontal="center"/>
    </xf>
    <xf numFmtId="0" fontId="5" fillId="0" borderId="0" xfId="0" applyFont="1" applyAlignment="1">
      <alignment vertical="center"/>
    </xf>
    <xf numFmtId="0" fontId="3" fillId="0" borderId="0" xfId="0" applyFont="1" applyAlignment="1">
      <alignment horizontal="center" vertical="center" wrapText="1"/>
    </xf>
    <xf numFmtId="0" fontId="0" fillId="0" borderId="0" xfId="0" applyAlignment="1">
      <alignment horizontal="left" vertical="center" wrapText="1"/>
    </xf>
    <xf numFmtId="0" fontId="3" fillId="0" borderId="0" xfId="0" applyFont="1" applyAlignment="1">
      <alignment horizontal="center"/>
    </xf>
    <xf numFmtId="0" fontId="3" fillId="0" borderId="0" xfId="0" applyFont="1" applyAlignment="1">
      <alignment horizontal="center" vertical="center"/>
    </xf>
    <xf numFmtId="0" fontId="1" fillId="0" borderId="0" xfId="0" applyFont="1" applyAlignment="1">
      <alignment vertical="center"/>
    </xf>
    <xf numFmtId="0" fontId="0" fillId="0" borderId="0" xfId="0" applyAlignment="1">
      <alignment vertical="center"/>
    </xf>
    <xf numFmtId="0" fontId="3" fillId="0" borderId="0" xfId="0" applyFont="1"/>
    <xf numFmtId="0" fontId="2" fillId="0" borderId="1" xfId="0" applyFont="1" applyBorder="1" applyAlignment="1" applyProtection="1">
      <alignment horizontal="center"/>
      <protection locked="0"/>
    </xf>
    <xf numFmtId="0" fontId="4" fillId="4" borderId="1" xfId="0" applyFont="1" applyFill="1" applyBorder="1" applyAlignment="1" applyProtection="1">
      <alignment horizontal="center"/>
      <protection locked="0"/>
    </xf>
    <xf numFmtId="0" fontId="4" fillId="2" borderId="1" xfId="0" applyFont="1" applyFill="1" applyBorder="1" applyAlignment="1" applyProtection="1">
      <alignment horizontal="center"/>
      <protection locked="0"/>
    </xf>
    <xf numFmtId="0" fontId="3" fillId="0" borderId="0" xfId="0" applyFont="1" applyAlignment="1" applyProtection="1">
      <alignment horizontal="left"/>
      <protection locked="0"/>
    </xf>
    <xf numFmtId="0" fontId="3" fillId="3" borderId="0" xfId="0" applyFont="1" applyFill="1" applyAlignment="1" applyProtection="1">
      <alignment horizontal="center"/>
      <protection locked="0"/>
    </xf>
    <xf numFmtId="0" fontId="3" fillId="3" borderId="0" xfId="0" applyFont="1" applyFill="1" applyAlignment="1" applyProtection="1">
      <alignment horizontal="left"/>
      <protection locked="0"/>
    </xf>
    <xf numFmtId="0" fontId="3" fillId="0" borderId="7" xfId="0" applyFont="1" applyBorder="1" applyAlignment="1" applyProtection="1">
      <alignment vertical="center" wrapText="1"/>
      <protection locked="0"/>
    </xf>
    <xf numFmtId="0" fontId="3" fillId="0" borderId="8" xfId="0" applyFont="1" applyBorder="1" applyAlignment="1" applyProtection="1">
      <alignment vertical="center" wrapText="1"/>
      <protection locked="0"/>
    </xf>
    <xf numFmtId="0" fontId="3" fillId="2" borderId="1" xfId="0" applyFont="1" applyFill="1" applyBorder="1" applyAlignment="1" applyProtection="1">
      <alignment horizontal="center"/>
      <protection locked="0"/>
    </xf>
    <xf numFmtId="0" fontId="2" fillId="0" borderId="1" xfId="0" applyFont="1" applyBorder="1" applyAlignment="1" applyProtection="1">
      <alignment horizontal="center"/>
      <protection locked="0"/>
    </xf>
    <xf numFmtId="0" fontId="3" fillId="0" borderId="8" xfId="0" applyFont="1" applyBorder="1" applyAlignment="1" applyProtection="1">
      <alignment horizontal="center" vertical="center" wrapText="1"/>
      <protection locked="0"/>
    </xf>
    <xf numFmtId="0" fontId="3" fillId="3" borderId="1" xfId="0" applyFont="1" applyFill="1" applyBorder="1" applyAlignment="1" applyProtection="1">
      <alignment horizontal="center"/>
      <protection locked="0"/>
    </xf>
    <xf numFmtId="0" fontId="3" fillId="2" borderId="1" xfId="0" applyFont="1" applyFill="1" applyBorder="1" applyAlignment="1" applyProtection="1">
      <alignment horizontal="center"/>
    </xf>
    <xf numFmtId="0" fontId="4" fillId="4" borderId="1" xfId="0" applyFont="1" applyFill="1" applyBorder="1" applyAlignment="1" applyProtection="1">
      <alignment horizontal="center"/>
    </xf>
    <xf numFmtId="0" fontId="3" fillId="3" borderId="0" xfId="0" applyFont="1" applyFill="1" applyAlignment="1" applyProtection="1">
      <alignment horizontal="center"/>
    </xf>
    <xf numFmtId="0" fontId="9" fillId="8" borderId="0" xfId="0" applyFont="1" applyFill="1" applyBorder="1" applyProtection="1">
      <protection hidden="1"/>
    </xf>
    <xf numFmtId="0" fontId="4" fillId="8" borderId="1" xfId="0" applyFont="1" applyFill="1" applyBorder="1" applyAlignment="1" applyProtection="1">
      <alignment horizontal="center"/>
      <protection hidden="1"/>
    </xf>
    <xf numFmtId="0" fontId="9" fillId="8" borderId="0" xfId="0" applyFont="1" applyFill="1" applyBorder="1" applyAlignment="1" applyProtection="1">
      <alignment horizontal="right"/>
      <protection hidden="1"/>
    </xf>
    <xf numFmtId="0" fontId="9" fillId="9" borderId="0" xfId="0" applyFont="1" applyFill="1" applyBorder="1" applyAlignment="1" applyProtection="1">
      <alignment horizontal="center"/>
      <protection hidden="1"/>
    </xf>
    <xf numFmtId="0" fontId="9" fillId="9" borderId="1" xfId="0" applyFont="1" applyFill="1" applyBorder="1" applyAlignment="1" applyProtection="1">
      <alignment horizontal="center"/>
      <protection hidden="1"/>
    </xf>
    <xf numFmtId="0" fontId="9" fillId="9" borderId="1" xfId="0" applyFont="1" applyFill="1" applyBorder="1" applyAlignment="1" applyProtection="1">
      <alignment horizontal="center" vertical="center"/>
      <protection hidden="1"/>
    </xf>
    <xf numFmtId="0" fontId="9" fillId="12" borderId="1" xfId="0" applyFont="1" applyFill="1" applyBorder="1" applyAlignment="1" applyProtection="1">
      <alignment horizontal="left"/>
      <protection hidden="1"/>
    </xf>
    <xf numFmtId="0" fontId="2" fillId="0" borderId="0" xfId="0" applyFont="1" applyFill="1" applyBorder="1" applyProtection="1">
      <protection hidden="1"/>
    </xf>
    <xf numFmtId="0" fontId="9" fillId="0" borderId="0" xfId="0" applyFont="1" applyFill="1" applyBorder="1" applyProtection="1">
      <protection hidden="1"/>
    </xf>
    <xf numFmtId="0" fontId="2" fillId="0" borderId="0" xfId="0" applyFont="1" applyFill="1" applyBorder="1" applyAlignment="1" applyProtection="1">
      <alignment horizontal="center"/>
      <protection hidden="1"/>
    </xf>
    <xf numFmtId="0" fontId="4" fillId="7" borderId="1" xfId="0" applyFont="1" applyFill="1" applyBorder="1" applyAlignment="1" applyProtection="1">
      <alignment horizontal="center"/>
      <protection hidden="1"/>
    </xf>
    <xf numFmtId="0" fontId="2" fillId="0" borderId="0" xfId="0" applyFont="1" applyFill="1" applyBorder="1" applyAlignment="1" applyProtection="1">
      <alignment horizontal="left"/>
      <protection hidden="1"/>
    </xf>
    <xf numFmtId="0" fontId="2" fillId="0" borderId="1" xfId="0" applyFont="1" applyFill="1" applyBorder="1" applyAlignment="1" applyProtection="1">
      <alignment horizontal="center"/>
      <protection hidden="1"/>
    </xf>
    <xf numFmtId="0" fontId="9" fillId="0" borderId="0" xfId="0" applyFont="1" applyFill="1" applyBorder="1" applyAlignment="1" applyProtection="1">
      <alignment horizontal="center"/>
      <protection hidden="1"/>
    </xf>
    <xf numFmtId="0" fontId="9" fillId="9" borderId="0" xfId="0" applyFont="1" applyFill="1" applyBorder="1" applyAlignment="1" applyProtection="1">
      <alignment horizontal="left"/>
      <protection hidden="1"/>
    </xf>
    <xf numFmtId="0" fontId="9" fillId="7" borderId="1" xfId="0" applyFont="1" applyFill="1" applyBorder="1" applyAlignment="1" applyProtection="1">
      <alignment horizontal="center"/>
      <protection hidden="1"/>
    </xf>
    <xf numFmtId="0" fontId="9" fillId="0" borderId="1" xfId="0" applyFont="1" applyFill="1" applyBorder="1" applyAlignment="1" applyProtection="1">
      <alignment horizontal="left"/>
      <protection hidden="1"/>
    </xf>
    <xf numFmtId="0" fontId="2" fillId="10" borderId="1" xfId="0" applyFont="1" applyFill="1" applyBorder="1" applyAlignment="1" applyProtection="1">
      <alignment horizontal="center"/>
      <protection hidden="1"/>
    </xf>
    <xf numFmtId="0" fontId="2" fillId="10" borderId="1" xfId="0" applyFont="1" applyFill="1" applyBorder="1" applyAlignment="1" applyProtection="1">
      <alignment horizontal="center" vertical="center"/>
      <protection hidden="1"/>
    </xf>
    <xf numFmtId="0" fontId="9" fillId="0" borderId="1" xfId="0" applyFont="1" applyFill="1" applyBorder="1" applyAlignment="1" applyProtection="1">
      <alignment horizontal="left" wrapText="1"/>
      <protection hidden="1"/>
    </xf>
    <xf numFmtId="0" fontId="9" fillId="0" borderId="1" xfId="0" applyFont="1" applyFill="1" applyBorder="1" applyAlignment="1" applyProtection="1">
      <alignment horizontal="left" vertical="center" wrapText="1"/>
      <protection hidden="1"/>
    </xf>
    <xf numFmtId="0" fontId="9" fillId="11" borderId="3" xfId="0" applyFont="1" applyFill="1" applyBorder="1" applyAlignment="1" applyProtection="1">
      <alignment horizontal="left"/>
      <protection hidden="1"/>
    </xf>
    <xf numFmtId="0" fontId="9" fillId="11" borderId="4" xfId="0" applyFont="1" applyFill="1" applyBorder="1" applyAlignment="1" applyProtection="1">
      <alignment horizontal="left"/>
      <protection hidden="1"/>
    </xf>
    <xf numFmtId="0" fontId="9" fillId="11" borderId="5" xfId="0" applyFont="1" applyFill="1" applyBorder="1" applyAlignment="1" applyProtection="1">
      <alignment horizontal="left"/>
      <protection hidden="1"/>
    </xf>
    <xf numFmtId="0" fontId="9" fillId="0" borderId="0" xfId="0" applyFont="1" applyFill="1" applyBorder="1" applyAlignment="1" applyProtection="1">
      <alignment horizontal="left"/>
      <protection hidden="1"/>
    </xf>
    <xf numFmtId="0" fontId="9" fillId="0" borderId="0" xfId="0" applyFont="1" applyFill="1" applyBorder="1" applyAlignment="1" applyProtection="1">
      <alignment vertical="center"/>
      <protection hidden="1"/>
    </xf>
    <xf numFmtId="0" fontId="2" fillId="0" borderId="1" xfId="0" applyFont="1" applyBorder="1" applyAlignment="1" applyProtection="1">
      <alignment horizontal="center"/>
      <protection locked="0"/>
    </xf>
    <xf numFmtId="0" fontId="7" fillId="4" borderId="4" xfId="0" applyFont="1" applyFill="1" applyBorder="1" applyAlignment="1" applyProtection="1">
      <alignment horizontal="center"/>
      <protection locked="0"/>
    </xf>
    <xf numFmtId="0" fontId="3" fillId="0" borderId="2" xfId="0" applyFont="1" applyBorder="1" applyAlignment="1" applyProtection="1">
      <alignment horizontal="center"/>
      <protection locked="0"/>
    </xf>
    <xf numFmtId="0" fontId="3" fillId="0" borderId="3" xfId="0" applyFont="1" applyBorder="1" applyAlignment="1" applyProtection="1">
      <alignment horizontal="center"/>
      <protection locked="0"/>
    </xf>
    <xf numFmtId="0" fontId="3" fillId="0" borderId="5" xfId="0" applyFont="1" applyBorder="1" applyAlignment="1" applyProtection="1">
      <alignment horizontal="center"/>
      <protection locked="0"/>
    </xf>
    <xf numFmtId="0" fontId="3" fillId="2" borderId="1" xfId="0" applyFont="1" applyFill="1" applyBorder="1" applyAlignment="1" applyProtection="1">
      <alignment horizontal="center"/>
      <protection locked="0"/>
    </xf>
    <xf numFmtId="0" fontId="3" fillId="3" borderId="3" xfId="0" applyFont="1" applyFill="1" applyBorder="1" applyAlignment="1" applyProtection="1">
      <alignment horizontal="center"/>
    </xf>
    <xf numFmtId="0" fontId="3" fillId="3" borderId="4" xfId="0" applyFont="1" applyFill="1" applyBorder="1" applyAlignment="1" applyProtection="1">
      <alignment horizontal="center"/>
    </xf>
    <xf numFmtId="0" fontId="3" fillId="3" borderId="5" xfId="0" applyFont="1" applyFill="1" applyBorder="1" applyAlignment="1" applyProtection="1">
      <alignment horizontal="center"/>
    </xf>
    <xf numFmtId="0" fontId="3" fillId="0" borderId="1" xfId="0" applyFont="1" applyBorder="1" applyAlignment="1" applyProtection="1">
      <alignment horizontal="center" vertical="center" wrapText="1"/>
      <protection locked="0"/>
    </xf>
    <xf numFmtId="0" fontId="3" fillId="0" borderId="6" xfId="0" applyFont="1" applyBorder="1" applyAlignment="1" applyProtection="1">
      <alignment horizontal="center" vertical="center" wrapText="1"/>
      <protection locked="0"/>
    </xf>
    <xf numFmtId="0" fontId="3" fillId="0" borderId="7" xfId="0" applyFont="1" applyBorder="1" applyAlignment="1" applyProtection="1">
      <alignment horizontal="center" vertical="center" wrapText="1"/>
      <protection locked="0"/>
    </xf>
    <xf numFmtId="0" fontId="0" fillId="0" borderId="0" xfId="0" applyAlignment="1">
      <alignment horizontal="left" vertical="center" wrapText="1"/>
    </xf>
    <xf numFmtId="0" fontId="1" fillId="0" borderId="0" xfId="0" applyFont="1" applyAlignment="1">
      <alignment horizontal="left" vertical="center" wrapText="1"/>
    </xf>
    <xf numFmtId="0" fontId="3" fillId="0" borderId="0" xfId="0" quotePrefix="1" applyFont="1" applyAlignment="1">
      <alignment horizontal="left" vertical="center" wrapText="1"/>
    </xf>
    <xf numFmtId="0" fontId="6" fillId="0" borderId="0" xfId="0" quotePrefix="1" applyFont="1" applyAlignment="1">
      <alignment horizontal="left" vertical="center" wrapText="1"/>
    </xf>
    <xf numFmtId="0" fontId="3" fillId="0" borderId="0" xfId="0" applyFont="1" applyAlignment="1">
      <alignment horizontal="left" vertical="top" wrapText="1"/>
    </xf>
    <xf numFmtId="0" fontId="3" fillId="0" borderId="8" xfId="0" applyFont="1" applyBorder="1" applyAlignment="1" applyProtection="1">
      <alignment horizontal="center" vertical="center" wrapText="1"/>
      <protection locked="0"/>
    </xf>
    <xf numFmtId="0" fontId="3" fillId="0" borderId="3" xfId="0" applyFont="1" applyBorder="1" applyAlignment="1" applyProtection="1">
      <alignment horizontal="left"/>
      <protection locked="0"/>
    </xf>
    <xf numFmtId="0" fontId="3" fillId="0" borderId="5" xfId="0" applyFont="1" applyBorder="1" applyAlignment="1" applyProtection="1">
      <alignment horizontal="left"/>
      <protection locked="0"/>
    </xf>
    <xf numFmtId="0" fontId="9" fillId="11" borderId="0" xfId="0" applyFont="1" applyFill="1" applyBorder="1" applyAlignment="1" applyProtection="1">
      <alignment horizontal="center"/>
      <protection hidden="1"/>
    </xf>
    <xf numFmtId="0" fontId="9" fillId="0" borderId="0" xfId="0" applyFont="1" applyFill="1" applyBorder="1" applyAlignment="1" applyProtection="1">
      <alignment horizontal="center" vertical="center"/>
      <protection hidden="1"/>
    </xf>
    <xf numFmtId="0" fontId="9" fillId="0" borderId="1" xfId="0" applyFont="1" applyFill="1" applyBorder="1" applyAlignment="1" applyProtection="1">
      <alignment horizontal="center" vertical="center" wrapText="1"/>
      <protection hidden="1"/>
    </xf>
    <xf numFmtId="0" fontId="9" fillId="9" borderId="3" xfId="0" applyFont="1" applyFill="1" applyBorder="1" applyAlignment="1" applyProtection="1">
      <alignment horizontal="center"/>
      <protection hidden="1"/>
    </xf>
    <xf numFmtId="0" fontId="9" fillId="9" borderId="4" xfId="0" applyFont="1" applyFill="1" applyBorder="1" applyAlignment="1" applyProtection="1">
      <alignment horizontal="center"/>
      <protection hidden="1"/>
    </xf>
    <xf numFmtId="0" fontId="9" fillId="9" borderId="5" xfId="0" applyFont="1" applyFill="1" applyBorder="1" applyAlignment="1" applyProtection="1">
      <alignment horizontal="center"/>
      <protection hidden="1"/>
    </xf>
    <xf numFmtId="0" fontId="9" fillId="11" borderId="3" xfId="0" applyFont="1" applyFill="1" applyBorder="1" applyAlignment="1" applyProtection="1">
      <alignment horizontal="left" vertical="center" wrapText="1"/>
      <protection hidden="1"/>
    </xf>
    <xf numFmtId="0" fontId="9" fillId="11" borderId="4" xfId="0" applyFont="1" applyFill="1" applyBorder="1" applyAlignment="1" applyProtection="1">
      <alignment horizontal="left" vertical="center" wrapText="1"/>
      <protection hidden="1"/>
    </xf>
    <xf numFmtId="0" fontId="9" fillId="11" borderId="5" xfId="0" applyFont="1" applyFill="1" applyBorder="1" applyAlignment="1" applyProtection="1">
      <alignment horizontal="left" vertical="center" wrapText="1"/>
      <protection hidden="1"/>
    </xf>
    <xf numFmtId="0" fontId="9" fillId="0" borderId="6" xfId="0" applyFont="1" applyFill="1" applyBorder="1" applyAlignment="1" applyProtection="1">
      <alignment horizontal="left" vertical="center" wrapText="1"/>
      <protection hidden="1"/>
    </xf>
    <xf numFmtId="0" fontId="9" fillId="0" borderId="7" xfId="0" applyFont="1" applyFill="1" applyBorder="1" applyAlignment="1" applyProtection="1">
      <alignment horizontal="left" vertical="center" wrapText="1"/>
      <protection hidden="1"/>
    </xf>
    <xf numFmtId="0" fontId="9" fillId="0" borderId="8" xfId="0" applyFont="1" applyFill="1" applyBorder="1" applyAlignment="1" applyProtection="1">
      <alignment horizontal="left" vertical="center" wrapText="1"/>
      <protection hidden="1"/>
    </xf>
    <xf numFmtId="0" fontId="9" fillId="0" borderId="1" xfId="0" applyFont="1" applyFill="1" applyBorder="1" applyAlignment="1" applyProtection="1">
      <alignment horizontal="left" vertical="center" wrapText="1"/>
      <protection hidden="1"/>
    </xf>
    <xf numFmtId="0" fontId="9" fillId="0" borderId="6" xfId="0" applyFont="1" applyFill="1" applyBorder="1" applyAlignment="1" applyProtection="1">
      <alignment horizontal="center" vertical="center" wrapText="1"/>
      <protection hidden="1"/>
    </xf>
    <xf numFmtId="0" fontId="9" fillId="0" borderId="7" xfId="0" applyFont="1" applyFill="1" applyBorder="1" applyAlignment="1" applyProtection="1">
      <alignment horizontal="center" vertical="center" wrapText="1"/>
      <protection hidden="1"/>
    </xf>
    <xf numFmtId="0" fontId="9" fillId="0" borderId="1" xfId="0" applyFont="1" applyFill="1" applyBorder="1" applyAlignment="1" applyProtection="1">
      <alignment horizontal="left" wrapText="1"/>
      <protection hidden="1"/>
    </xf>
    <xf numFmtId="0" fontId="2" fillId="0" borderId="1" xfId="0" applyFont="1" applyFill="1" applyBorder="1" applyAlignment="1" applyProtection="1">
      <alignment horizontal="center"/>
      <protection hidden="1"/>
    </xf>
    <xf numFmtId="0" fontId="8" fillId="0" borderId="1" xfId="0" applyFont="1" applyFill="1" applyBorder="1" applyAlignment="1" applyProtection="1">
      <alignment horizontal="center"/>
      <protection hidden="1"/>
    </xf>
    <xf numFmtId="0" fontId="7" fillId="8" borderId="4" xfId="0" applyFont="1" applyFill="1" applyBorder="1" applyAlignment="1" applyProtection="1">
      <alignment horizontal="center"/>
      <protection hidden="1"/>
    </xf>
    <xf numFmtId="0" fontId="10" fillId="10" borderId="2" xfId="0" applyFont="1" applyFill="1" applyBorder="1" applyAlignment="1" applyProtection="1">
      <alignment horizontal="center" vertical="center"/>
      <protection hidden="1"/>
    </xf>
    <xf numFmtId="0" fontId="9" fillId="7" borderId="1" xfId="0" applyFont="1" applyFill="1" applyBorder="1" applyAlignment="1" applyProtection="1">
      <alignment horizontal="center"/>
      <protection hidden="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9"/>
  <sheetViews>
    <sheetView zoomScale="110" zoomScaleNormal="110" workbookViewId="0">
      <selection activeCell="J34" sqref="J34"/>
    </sheetView>
  </sheetViews>
  <sheetFormatPr defaultRowHeight="15.6" x14ac:dyDescent="0.3"/>
  <cols>
    <col min="1" max="1" width="14" style="2" customWidth="1"/>
    <col min="2" max="2" width="35.5546875" style="4" customWidth="1"/>
    <col min="3" max="15" width="5.77734375" style="4" customWidth="1"/>
    <col min="16" max="16" width="35.109375" style="4" customWidth="1"/>
    <col min="17" max="17" width="8.88671875" style="2"/>
    <col min="18" max="18" width="34.33203125" style="2" customWidth="1"/>
    <col min="19" max="19" width="11.88671875" style="2" customWidth="1"/>
    <col min="20" max="16384" width="8.88671875" style="2"/>
  </cols>
  <sheetData>
    <row r="1" spans="1:16" x14ac:dyDescent="0.3">
      <c r="A1" s="1" t="s">
        <v>33</v>
      </c>
      <c r="B1" s="2"/>
      <c r="C1" s="1">
        <v>90</v>
      </c>
      <c r="D1" s="2" t="s">
        <v>27</v>
      </c>
      <c r="E1" s="3"/>
      <c r="F1" s="63" t="s">
        <v>42</v>
      </c>
      <c r="G1" s="63"/>
      <c r="H1" s="63"/>
      <c r="I1" s="63"/>
      <c r="J1" s="24" t="s">
        <v>39</v>
      </c>
      <c r="K1" s="24" t="s">
        <v>35</v>
      </c>
      <c r="L1" s="8" t="s">
        <v>36</v>
      </c>
      <c r="M1" s="8" t="s">
        <v>37</v>
      </c>
      <c r="N1" s="8" t="s">
        <v>38</v>
      </c>
      <c r="O1" s="8" t="s">
        <v>40</v>
      </c>
    </row>
    <row r="2" spans="1:16" x14ac:dyDescent="0.3">
      <c r="A2" s="1" t="s">
        <v>30</v>
      </c>
      <c r="B2" s="2"/>
      <c r="C2" s="1">
        <v>50</v>
      </c>
      <c r="D2" s="2" t="s">
        <v>26</v>
      </c>
      <c r="E2" s="3"/>
      <c r="F2" s="22">
        <v>4</v>
      </c>
      <c r="G2" s="22">
        <v>3</v>
      </c>
      <c r="H2" s="22">
        <v>2</v>
      </c>
      <c r="I2" s="22">
        <v>1</v>
      </c>
      <c r="J2" s="24" t="s">
        <v>41</v>
      </c>
      <c r="K2" s="8">
        <f>($C$2*F$2)/10</f>
        <v>20</v>
      </c>
      <c r="L2" s="8">
        <f>($C$2*G$2)/10</f>
        <v>15</v>
      </c>
      <c r="M2" s="8">
        <f>($C$2*H$2)/10</f>
        <v>10</v>
      </c>
      <c r="N2" s="8">
        <f>($C$2*I$2)/10</f>
        <v>5</v>
      </c>
      <c r="O2" s="8">
        <f>SUM(K2:N2)</f>
        <v>50</v>
      </c>
    </row>
    <row r="3" spans="1:16" x14ac:dyDescent="0.3">
      <c r="A3" s="1" t="s">
        <v>34</v>
      </c>
      <c r="B3" s="2"/>
      <c r="C3" s="1">
        <v>10</v>
      </c>
      <c r="D3" s="2" t="s">
        <v>28</v>
      </c>
      <c r="F3" s="63" t="s">
        <v>58</v>
      </c>
      <c r="G3" s="63"/>
      <c r="H3" s="63"/>
      <c r="I3" s="63"/>
      <c r="J3" s="3"/>
      <c r="K3" s="64" t="s">
        <v>52</v>
      </c>
      <c r="L3" s="64"/>
      <c r="M3" s="64"/>
      <c r="N3" s="64"/>
      <c r="O3" s="64"/>
    </row>
    <row r="4" spans="1:16" x14ac:dyDescent="0.3">
      <c r="A4" s="5" t="s">
        <v>25</v>
      </c>
      <c r="B4" s="5"/>
      <c r="C4" s="6">
        <f>C1/C2</f>
        <v>1.8</v>
      </c>
      <c r="D4" s="5" t="s">
        <v>27</v>
      </c>
      <c r="F4" s="22">
        <v>0.75</v>
      </c>
      <c r="G4" s="22">
        <v>1.25</v>
      </c>
      <c r="H4" s="22">
        <v>1.5</v>
      </c>
      <c r="I4" s="22">
        <v>2.5</v>
      </c>
      <c r="J4" s="22"/>
      <c r="K4" s="23">
        <f>F4*K2</f>
        <v>15</v>
      </c>
      <c r="L4" s="23">
        <f t="shared" ref="L4:N4" si="0">G4*L2</f>
        <v>18.75</v>
      </c>
      <c r="M4" s="23">
        <f t="shared" si="0"/>
        <v>15</v>
      </c>
      <c r="N4" s="23">
        <f t="shared" si="0"/>
        <v>12.5</v>
      </c>
      <c r="O4" s="23">
        <f>SUM(K4+L4+M4+N4)</f>
        <v>61.25</v>
      </c>
    </row>
    <row r="5" spans="1:16" x14ac:dyDescent="0.3">
      <c r="A5" s="5" t="s">
        <v>24</v>
      </c>
      <c r="B5" s="5"/>
      <c r="C5" s="7">
        <f>C2*C4</f>
        <v>90</v>
      </c>
      <c r="D5" s="5" t="s">
        <v>27</v>
      </c>
      <c r="F5" s="25" t="s">
        <v>56</v>
      </c>
    </row>
    <row r="6" spans="1:16" x14ac:dyDescent="0.3">
      <c r="A6" s="5" t="s">
        <v>31</v>
      </c>
      <c r="B6" s="5"/>
      <c r="C6" s="6">
        <f>C3/C2</f>
        <v>0.2</v>
      </c>
      <c r="D6" s="5" t="s">
        <v>28</v>
      </c>
      <c r="F6" s="27" t="s">
        <v>54</v>
      </c>
      <c r="G6" s="26"/>
      <c r="H6" s="26"/>
      <c r="I6" s="26"/>
      <c r="J6" s="26"/>
      <c r="K6" s="26"/>
      <c r="L6" s="26">
        <f>45/60</f>
        <v>0.75</v>
      </c>
      <c r="M6" s="26">
        <f>75/60</f>
        <v>1.25</v>
      </c>
      <c r="N6" s="26">
        <f>90/60</f>
        <v>1.5</v>
      </c>
      <c r="O6" s="26">
        <f>150/60</f>
        <v>2.5</v>
      </c>
    </row>
    <row r="7" spans="1:16" x14ac:dyDescent="0.3">
      <c r="A7" s="5" t="s">
        <v>32</v>
      </c>
      <c r="B7" s="5"/>
      <c r="C7" s="6">
        <f>100/C2</f>
        <v>2</v>
      </c>
      <c r="D7" s="5" t="s">
        <v>29</v>
      </c>
      <c r="F7" s="27" t="s">
        <v>55</v>
      </c>
      <c r="G7" s="26"/>
      <c r="H7" s="26"/>
      <c r="I7" s="26"/>
      <c r="J7" s="26"/>
      <c r="K7" s="26"/>
      <c r="L7" s="26">
        <f>L6*7</f>
        <v>5.25</v>
      </c>
      <c r="M7" s="26">
        <f>M6*6</f>
        <v>7.5</v>
      </c>
      <c r="N7" s="26">
        <f>N6*8</f>
        <v>12</v>
      </c>
      <c r="O7" s="26">
        <f>O6*9</f>
        <v>22.5</v>
      </c>
    </row>
    <row r="8" spans="1:16" x14ac:dyDescent="0.3">
      <c r="A8" s="65" t="s">
        <v>53</v>
      </c>
      <c r="B8" s="65"/>
      <c r="C8" s="65"/>
      <c r="D8" s="65"/>
      <c r="E8" s="65"/>
      <c r="F8" s="65"/>
      <c r="G8" s="65"/>
      <c r="H8" s="65"/>
      <c r="I8" s="65"/>
      <c r="J8" s="65"/>
      <c r="K8" s="65"/>
      <c r="L8" s="65"/>
      <c r="M8" s="65"/>
      <c r="N8" s="65"/>
      <c r="O8" s="65"/>
      <c r="P8" s="65"/>
    </row>
    <row r="9" spans="1:16" x14ac:dyDescent="0.3">
      <c r="A9" s="68" t="s">
        <v>0</v>
      </c>
      <c r="B9" s="68"/>
      <c r="C9" s="68" t="s">
        <v>14</v>
      </c>
      <c r="D9" s="68"/>
      <c r="E9" s="68"/>
      <c r="F9" s="68"/>
      <c r="G9" s="68" t="s">
        <v>15</v>
      </c>
      <c r="H9" s="68"/>
      <c r="I9" s="68"/>
      <c r="J9" s="68" t="s">
        <v>16</v>
      </c>
      <c r="K9" s="68"/>
      <c r="L9" s="68"/>
      <c r="M9" s="68" t="s">
        <v>17</v>
      </c>
      <c r="N9" s="68"/>
      <c r="O9" s="68"/>
      <c r="P9" s="8" t="s">
        <v>18</v>
      </c>
    </row>
    <row r="10" spans="1:16" x14ac:dyDescent="0.3">
      <c r="A10" s="72" t="s">
        <v>8</v>
      </c>
      <c r="B10" s="10" t="s">
        <v>1</v>
      </c>
      <c r="C10" s="11"/>
      <c r="D10" s="11"/>
      <c r="E10" s="11"/>
      <c r="F10" s="11"/>
      <c r="G10" s="11"/>
      <c r="H10" s="11"/>
      <c r="I10" s="11"/>
      <c r="J10" s="11"/>
      <c r="K10" s="11"/>
      <c r="L10" s="11"/>
      <c r="M10" s="11"/>
      <c r="N10" s="11"/>
      <c r="O10" s="11"/>
      <c r="P10" s="12">
        <f>COUNTA(C10:O10)</f>
        <v>0</v>
      </c>
    </row>
    <row r="11" spans="1:16" x14ac:dyDescent="0.3">
      <c r="A11" s="72"/>
      <c r="B11" s="10" t="s">
        <v>2</v>
      </c>
      <c r="C11" s="11"/>
      <c r="D11" s="11"/>
      <c r="E11" s="11"/>
      <c r="F11" s="11"/>
      <c r="G11" s="11"/>
      <c r="H11" s="11"/>
      <c r="I11" s="11"/>
      <c r="J11" s="11"/>
      <c r="K11" s="11"/>
      <c r="L11" s="11"/>
      <c r="M11" s="11"/>
      <c r="N11" s="11"/>
      <c r="O11" s="11"/>
      <c r="P11" s="12">
        <f>COUNTA(C11:O11)</f>
        <v>0</v>
      </c>
    </row>
    <row r="12" spans="1:16" x14ac:dyDescent="0.3">
      <c r="A12" s="72"/>
      <c r="B12" s="10" t="s">
        <v>3</v>
      </c>
      <c r="C12" s="11"/>
      <c r="D12" s="11"/>
      <c r="E12" s="11"/>
      <c r="F12" s="11"/>
      <c r="G12" s="11"/>
      <c r="H12" s="11"/>
      <c r="I12" s="11"/>
      <c r="J12" s="11"/>
      <c r="K12" s="11"/>
      <c r="L12" s="11"/>
      <c r="M12" s="11"/>
      <c r="N12" s="11"/>
      <c r="O12" s="11"/>
      <c r="P12" s="12">
        <f t="shared" ref="P12:P46" si="1">COUNTA(C12:O12)</f>
        <v>0</v>
      </c>
    </row>
    <row r="13" spans="1:16" x14ac:dyDescent="0.3">
      <c r="A13" s="72"/>
      <c r="B13" s="10" t="s">
        <v>4</v>
      </c>
      <c r="C13" s="11"/>
      <c r="D13" s="11"/>
      <c r="E13" s="11"/>
      <c r="F13" s="11"/>
      <c r="G13" s="11"/>
      <c r="H13" s="11"/>
      <c r="I13" s="11"/>
      <c r="J13" s="11"/>
      <c r="K13" s="11"/>
      <c r="L13" s="11"/>
      <c r="M13" s="11"/>
      <c r="N13" s="11"/>
      <c r="O13" s="11"/>
      <c r="P13" s="12">
        <f t="shared" si="1"/>
        <v>0</v>
      </c>
    </row>
    <row r="14" spans="1:16" x14ac:dyDescent="0.3">
      <c r="A14" s="72"/>
      <c r="B14" s="10" t="s">
        <v>5</v>
      </c>
      <c r="C14" s="11"/>
      <c r="D14" s="11"/>
      <c r="E14" s="11"/>
      <c r="F14" s="11"/>
      <c r="G14" s="11"/>
      <c r="H14" s="11"/>
      <c r="I14" s="11"/>
      <c r="J14" s="11"/>
      <c r="K14" s="11"/>
      <c r="L14" s="11"/>
      <c r="M14" s="11"/>
      <c r="N14" s="11"/>
      <c r="O14" s="11"/>
      <c r="P14" s="12">
        <f t="shared" si="1"/>
        <v>0</v>
      </c>
    </row>
    <row r="15" spans="1:16" x14ac:dyDescent="0.3">
      <c r="A15" s="72"/>
      <c r="B15" s="10" t="s">
        <v>6</v>
      </c>
      <c r="C15" s="11"/>
      <c r="D15" s="11"/>
      <c r="E15" s="11"/>
      <c r="F15" s="11"/>
      <c r="G15" s="11"/>
      <c r="H15" s="11"/>
      <c r="I15" s="11"/>
      <c r="J15" s="11"/>
      <c r="K15" s="11"/>
      <c r="L15" s="11"/>
      <c r="M15" s="11"/>
      <c r="N15" s="11"/>
      <c r="O15" s="11"/>
      <c r="P15" s="12">
        <f t="shared" si="1"/>
        <v>0</v>
      </c>
    </row>
    <row r="16" spans="1:16" x14ac:dyDescent="0.3">
      <c r="A16" s="72"/>
      <c r="B16" s="10" t="s">
        <v>7</v>
      </c>
      <c r="C16" s="11"/>
      <c r="D16" s="11"/>
      <c r="E16" s="11"/>
      <c r="F16" s="11"/>
      <c r="G16" s="11"/>
      <c r="H16" s="11"/>
      <c r="I16" s="11"/>
      <c r="J16" s="11"/>
      <c r="K16" s="11"/>
      <c r="L16" s="11"/>
      <c r="M16" s="11"/>
      <c r="N16" s="11"/>
      <c r="O16" s="11"/>
      <c r="P16" s="12">
        <f t="shared" si="1"/>
        <v>0</v>
      </c>
    </row>
    <row r="17" spans="1:16" ht="15.6" customHeight="1" x14ac:dyDescent="0.3">
      <c r="A17" s="73" t="s">
        <v>9</v>
      </c>
      <c r="B17" s="10" t="s">
        <v>10</v>
      </c>
      <c r="C17" s="11"/>
      <c r="D17" s="11"/>
      <c r="E17" s="11"/>
      <c r="F17" s="11"/>
      <c r="G17" s="11"/>
      <c r="H17" s="11"/>
      <c r="I17" s="11"/>
      <c r="J17" s="11"/>
      <c r="K17" s="11"/>
      <c r="L17" s="11"/>
      <c r="M17" s="11"/>
      <c r="N17" s="11"/>
      <c r="O17" s="11"/>
      <c r="P17" s="12">
        <f t="shared" si="1"/>
        <v>0</v>
      </c>
    </row>
    <row r="18" spans="1:16" x14ac:dyDescent="0.3">
      <c r="A18" s="74"/>
      <c r="B18" s="10" t="s">
        <v>19</v>
      </c>
      <c r="C18" s="11"/>
      <c r="D18" s="11"/>
      <c r="E18" s="11"/>
      <c r="F18" s="11"/>
      <c r="G18" s="11"/>
      <c r="H18" s="11"/>
      <c r="I18" s="11"/>
      <c r="J18" s="11"/>
      <c r="K18" s="11"/>
      <c r="L18" s="11"/>
      <c r="M18" s="11"/>
      <c r="N18" s="11"/>
      <c r="O18" s="11"/>
      <c r="P18" s="12">
        <f t="shared" si="1"/>
        <v>0</v>
      </c>
    </row>
    <row r="19" spans="1:16" x14ac:dyDescent="0.3">
      <c r="A19" s="74"/>
      <c r="B19" s="10" t="s">
        <v>23</v>
      </c>
      <c r="C19" s="11"/>
      <c r="D19" s="11"/>
      <c r="E19" s="11"/>
      <c r="F19" s="11"/>
      <c r="G19" s="11"/>
      <c r="H19" s="11"/>
      <c r="I19" s="11"/>
      <c r="J19" s="11"/>
      <c r="K19" s="11"/>
      <c r="L19" s="11"/>
      <c r="M19" s="11"/>
      <c r="N19" s="11"/>
      <c r="O19" s="11"/>
      <c r="P19" s="12">
        <f t="shared" si="1"/>
        <v>0</v>
      </c>
    </row>
    <row r="20" spans="1:16" x14ac:dyDescent="0.3">
      <c r="A20" s="28"/>
      <c r="B20" s="10" t="s">
        <v>20</v>
      </c>
      <c r="C20" s="11"/>
      <c r="D20" s="11"/>
      <c r="E20" s="11"/>
      <c r="F20" s="11"/>
      <c r="G20" s="11"/>
      <c r="H20" s="11"/>
      <c r="I20" s="11"/>
      <c r="J20" s="11"/>
      <c r="K20" s="11"/>
      <c r="L20" s="11"/>
      <c r="M20" s="11"/>
      <c r="N20" s="11"/>
      <c r="O20" s="11"/>
      <c r="P20" s="12">
        <f t="shared" si="1"/>
        <v>0</v>
      </c>
    </row>
    <row r="21" spans="1:16" x14ac:dyDescent="0.3">
      <c r="A21" s="28"/>
      <c r="B21" s="10" t="s">
        <v>21</v>
      </c>
      <c r="C21" s="11"/>
      <c r="D21" s="11"/>
      <c r="E21" s="11"/>
      <c r="F21" s="11"/>
      <c r="G21" s="11"/>
      <c r="H21" s="11"/>
      <c r="I21" s="11"/>
      <c r="J21" s="11"/>
      <c r="K21" s="11"/>
      <c r="L21" s="11"/>
      <c r="M21" s="11"/>
      <c r="N21" s="11"/>
      <c r="O21" s="11"/>
      <c r="P21" s="12">
        <f t="shared" si="1"/>
        <v>0</v>
      </c>
    </row>
    <row r="22" spans="1:16" x14ac:dyDescent="0.3">
      <c r="A22" s="29"/>
      <c r="B22" s="10" t="s">
        <v>22</v>
      </c>
      <c r="C22" s="11"/>
      <c r="D22" s="11"/>
      <c r="E22" s="11"/>
      <c r="F22" s="11"/>
      <c r="G22" s="11"/>
      <c r="H22" s="11"/>
      <c r="I22" s="11"/>
      <c r="J22" s="11"/>
      <c r="K22" s="11"/>
      <c r="L22" s="11"/>
      <c r="M22" s="11"/>
      <c r="N22" s="11"/>
      <c r="O22" s="11"/>
      <c r="P22" s="12">
        <f t="shared" si="1"/>
        <v>0</v>
      </c>
    </row>
    <row r="23" spans="1:16" x14ac:dyDescent="0.3">
      <c r="A23" s="9"/>
      <c r="B23" s="10"/>
      <c r="C23" s="11"/>
      <c r="D23" s="11"/>
      <c r="E23" s="11"/>
      <c r="F23" s="11"/>
      <c r="G23" s="11"/>
      <c r="H23" s="11"/>
      <c r="I23" s="11"/>
      <c r="J23" s="11"/>
      <c r="K23" s="11"/>
      <c r="L23" s="11"/>
      <c r="M23" s="11"/>
      <c r="N23" s="11"/>
      <c r="O23" s="11"/>
      <c r="P23" s="12">
        <f t="shared" si="1"/>
        <v>0</v>
      </c>
    </row>
    <row r="24" spans="1:16" x14ac:dyDescent="0.3">
      <c r="A24" s="9"/>
      <c r="B24" s="10"/>
      <c r="C24" s="11"/>
      <c r="D24" s="11"/>
      <c r="E24" s="11"/>
      <c r="F24" s="11"/>
      <c r="G24" s="11"/>
      <c r="H24" s="11"/>
      <c r="I24" s="11"/>
      <c r="J24" s="11"/>
      <c r="K24" s="11"/>
      <c r="L24" s="11"/>
      <c r="M24" s="11"/>
      <c r="N24" s="11"/>
      <c r="O24" s="11"/>
      <c r="P24" s="12">
        <f t="shared" si="1"/>
        <v>0</v>
      </c>
    </row>
    <row r="25" spans="1:16" x14ac:dyDescent="0.3">
      <c r="A25" s="9"/>
      <c r="B25" s="10"/>
      <c r="C25" s="11"/>
      <c r="D25" s="11"/>
      <c r="E25" s="11"/>
      <c r="F25" s="11"/>
      <c r="G25" s="11"/>
      <c r="H25" s="11"/>
      <c r="I25" s="11"/>
      <c r="J25" s="11"/>
      <c r="K25" s="11"/>
      <c r="L25" s="11"/>
      <c r="M25" s="11"/>
      <c r="N25" s="11"/>
      <c r="O25" s="11"/>
      <c r="P25" s="12">
        <f t="shared" si="1"/>
        <v>0</v>
      </c>
    </row>
    <row r="26" spans="1:16" x14ac:dyDescent="0.3">
      <c r="A26" s="9"/>
      <c r="B26" s="10"/>
      <c r="C26" s="11"/>
      <c r="D26" s="11"/>
      <c r="E26" s="11"/>
      <c r="F26" s="11"/>
      <c r="G26" s="11"/>
      <c r="H26" s="11"/>
      <c r="I26" s="11"/>
      <c r="J26" s="11"/>
      <c r="K26" s="11"/>
      <c r="L26" s="11"/>
      <c r="M26" s="11"/>
      <c r="N26" s="11"/>
      <c r="O26" s="11"/>
      <c r="P26" s="12">
        <f t="shared" si="1"/>
        <v>0</v>
      </c>
    </row>
    <row r="27" spans="1:16" x14ac:dyDescent="0.3">
      <c r="A27" s="9"/>
      <c r="B27" s="10"/>
      <c r="C27" s="11"/>
      <c r="D27" s="11"/>
      <c r="E27" s="11"/>
      <c r="F27" s="11"/>
      <c r="G27" s="11"/>
      <c r="H27" s="11"/>
      <c r="I27" s="11"/>
      <c r="J27" s="11"/>
      <c r="K27" s="11"/>
      <c r="L27" s="11"/>
      <c r="M27" s="11"/>
      <c r="N27" s="11"/>
      <c r="O27" s="11"/>
      <c r="P27" s="12">
        <f t="shared" si="1"/>
        <v>0</v>
      </c>
    </row>
    <row r="28" spans="1:16" x14ac:dyDescent="0.3">
      <c r="A28" s="9"/>
      <c r="B28" s="10"/>
      <c r="C28" s="11"/>
      <c r="D28" s="11"/>
      <c r="E28" s="11"/>
      <c r="F28" s="11"/>
      <c r="G28" s="11"/>
      <c r="H28" s="11"/>
      <c r="I28" s="11"/>
      <c r="J28" s="11"/>
      <c r="K28" s="11"/>
      <c r="L28" s="11"/>
      <c r="M28" s="11"/>
      <c r="N28" s="11"/>
      <c r="O28" s="11"/>
      <c r="P28" s="12">
        <f t="shared" si="1"/>
        <v>0</v>
      </c>
    </row>
    <row r="29" spans="1:16" x14ac:dyDescent="0.3">
      <c r="A29" s="9"/>
      <c r="B29" s="10"/>
      <c r="C29" s="11"/>
      <c r="D29" s="11"/>
      <c r="E29" s="11"/>
      <c r="F29" s="11"/>
      <c r="G29" s="11"/>
      <c r="H29" s="11"/>
      <c r="I29" s="11"/>
      <c r="J29" s="11"/>
      <c r="K29" s="11"/>
      <c r="L29" s="11"/>
      <c r="M29" s="11"/>
      <c r="N29" s="11"/>
      <c r="O29" s="11"/>
      <c r="P29" s="12">
        <f t="shared" si="1"/>
        <v>0</v>
      </c>
    </row>
    <row r="30" spans="1:16" x14ac:dyDescent="0.3">
      <c r="A30" s="9"/>
      <c r="B30" s="10"/>
      <c r="C30" s="11"/>
      <c r="D30" s="11"/>
      <c r="E30" s="11"/>
      <c r="F30" s="11"/>
      <c r="G30" s="11"/>
      <c r="H30" s="11"/>
      <c r="I30" s="11"/>
      <c r="J30" s="11"/>
      <c r="K30" s="11"/>
      <c r="L30" s="11"/>
      <c r="M30" s="11"/>
      <c r="N30" s="11"/>
      <c r="O30" s="11"/>
      <c r="P30" s="12">
        <f t="shared" si="1"/>
        <v>0</v>
      </c>
    </row>
    <row r="31" spans="1:16" x14ac:dyDescent="0.3">
      <c r="A31" s="9"/>
      <c r="B31" s="10"/>
      <c r="C31" s="11"/>
      <c r="D31" s="11"/>
      <c r="E31" s="11"/>
      <c r="F31" s="11"/>
      <c r="G31" s="11"/>
      <c r="H31" s="11"/>
      <c r="I31" s="11"/>
      <c r="J31" s="11"/>
      <c r="K31" s="11"/>
      <c r="L31" s="11"/>
      <c r="M31" s="11"/>
      <c r="N31" s="11"/>
      <c r="O31" s="11"/>
      <c r="P31" s="12">
        <f t="shared" si="1"/>
        <v>0</v>
      </c>
    </row>
    <row r="32" spans="1:16" x14ac:dyDescent="0.3">
      <c r="A32" s="9"/>
      <c r="B32" s="10"/>
      <c r="C32" s="11"/>
      <c r="D32" s="11"/>
      <c r="E32" s="11"/>
      <c r="F32" s="11"/>
      <c r="G32" s="11"/>
      <c r="H32" s="11"/>
      <c r="I32" s="11"/>
      <c r="J32" s="11"/>
      <c r="K32" s="11"/>
      <c r="L32" s="11"/>
      <c r="M32" s="11"/>
      <c r="N32" s="11"/>
      <c r="O32" s="11"/>
      <c r="P32" s="12">
        <f t="shared" si="1"/>
        <v>0</v>
      </c>
    </row>
    <row r="33" spans="1:16" x14ac:dyDescent="0.3">
      <c r="A33" s="9"/>
      <c r="B33" s="10"/>
      <c r="C33" s="11"/>
      <c r="D33" s="11"/>
      <c r="E33" s="11"/>
      <c r="F33" s="11"/>
      <c r="G33" s="11"/>
      <c r="H33" s="11"/>
      <c r="I33" s="11"/>
      <c r="J33" s="11"/>
      <c r="K33" s="11"/>
      <c r="L33" s="11"/>
      <c r="M33" s="11"/>
      <c r="N33" s="11"/>
      <c r="O33" s="11"/>
      <c r="P33" s="12">
        <f t="shared" si="1"/>
        <v>0</v>
      </c>
    </row>
    <row r="34" spans="1:16" x14ac:dyDescent="0.3">
      <c r="A34" s="9"/>
      <c r="B34" s="10"/>
      <c r="C34" s="11"/>
      <c r="D34" s="11"/>
      <c r="E34" s="11"/>
      <c r="F34" s="11"/>
      <c r="G34" s="11"/>
      <c r="H34" s="11"/>
      <c r="I34" s="11"/>
      <c r="J34" s="11"/>
      <c r="K34" s="11"/>
      <c r="L34" s="11"/>
      <c r="M34" s="11"/>
      <c r="N34" s="11"/>
      <c r="O34" s="11"/>
      <c r="P34" s="12">
        <f t="shared" si="1"/>
        <v>0</v>
      </c>
    </row>
    <row r="35" spans="1:16" x14ac:dyDescent="0.3">
      <c r="A35" s="9"/>
      <c r="B35" s="10"/>
      <c r="C35" s="11"/>
      <c r="D35" s="11"/>
      <c r="E35" s="11"/>
      <c r="F35" s="11"/>
      <c r="G35" s="11"/>
      <c r="H35" s="11"/>
      <c r="I35" s="11"/>
      <c r="J35" s="11"/>
      <c r="K35" s="11"/>
      <c r="L35" s="11"/>
      <c r="M35" s="11"/>
      <c r="N35" s="11"/>
      <c r="O35" s="11"/>
      <c r="P35" s="12">
        <f t="shared" si="1"/>
        <v>0</v>
      </c>
    </row>
    <row r="36" spans="1:16" x14ac:dyDescent="0.3">
      <c r="A36" s="9"/>
      <c r="B36" s="10"/>
      <c r="C36" s="11"/>
      <c r="D36" s="11"/>
      <c r="E36" s="11"/>
      <c r="F36" s="11"/>
      <c r="G36" s="11"/>
      <c r="H36" s="11"/>
      <c r="I36" s="11"/>
      <c r="J36" s="11"/>
      <c r="K36" s="11"/>
      <c r="L36" s="11"/>
      <c r="M36" s="11"/>
      <c r="N36" s="11"/>
      <c r="O36" s="11"/>
      <c r="P36" s="12">
        <f t="shared" si="1"/>
        <v>0</v>
      </c>
    </row>
    <row r="37" spans="1:16" x14ac:dyDescent="0.3">
      <c r="A37" s="9"/>
      <c r="B37" s="10"/>
      <c r="C37" s="11"/>
      <c r="D37" s="11"/>
      <c r="E37" s="11"/>
      <c r="F37" s="11"/>
      <c r="G37" s="11"/>
      <c r="H37" s="11"/>
      <c r="I37" s="11"/>
      <c r="J37" s="11"/>
      <c r="K37" s="11"/>
      <c r="L37" s="11"/>
      <c r="M37" s="11"/>
      <c r="N37" s="11"/>
      <c r="O37" s="11"/>
      <c r="P37" s="12">
        <f t="shared" si="1"/>
        <v>0</v>
      </c>
    </row>
    <row r="38" spans="1:16" x14ac:dyDescent="0.3">
      <c r="A38" s="9"/>
      <c r="B38" s="10"/>
      <c r="C38" s="11"/>
      <c r="D38" s="11"/>
      <c r="E38" s="11"/>
      <c r="F38" s="11"/>
      <c r="G38" s="11"/>
      <c r="H38" s="11"/>
      <c r="I38" s="11"/>
      <c r="J38" s="11"/>
      <c r="K38" s="11"/>
      <c r="L38" s="11"/>
      <c r="M38" s="11"/>
      <c r="N38" s="11"/>
      <c r="O38" s="11"/>
      <c r="P38" s="12">
        <f t="shared" si="1"/>
        <v>0</v>
      </c>
    </row>
    <row r="39" spans="1:16" x14ac:dyDescent="0.3">
      <c r="A39" s="9"/>
      <c r="B39" s="10"/>
      <c r="C39" s="11"/>
      <c r="D39" s="11"/>
      <c r="E39" s="11"/>
      <c r="F39" s="11"/>
      <c r="G39" s="11"/>
      <c r="H39" s="11"/>
      <c r="I39" s="11"/>
      <c r="J39" s="11"/>
      <c r="K39" s="11"/>
      <c r="L39" s="11"/>
      <c r="M39" s="11"/>
      <c r="N39" s="11"/>
      <c r="O39" s="11"/>
      <c r="P39" s="12">
        <f t="shared" si="1"/>
        <v>0</v>
      </c>
    </row>
    <row r="40" spans="1:16" x14ac:dyDescent="0.3">
      <c r="A40" s="9"/>
      <c r="B40" s="10"/>
      <c r="C40" s="11"/>
      <c r="D40" s="11"/>
      <c r="E40" s="11"/>
      <c r="F40" s="11"/>
      <c r="G40" s="11"/>
      <c r="H40" s="11"/>
      <c r="I40" s="11"/>
      <c r="J40" s="11"/>
      <c r="K40" s="11"/>
      <c r="L40" s="11"/>
      <c r="M40" s="11"/>
      <c r="N40" s="11"/>
      <c r="O40" s="11"/>
      <c r="P40" s="12">
        <f t="shared" si="1"/>
        <v>0</v>
      </c>
    </row>
    <row r="41" spans="1:16" x14ac:dyDescent="0.3">
      <c r="A41" s="72" t="s">
        <v>9</v>
      </c>
      <c r="B41" s="10" t="s">
        <v>10</v>
      </c>
      <c r="C41" s="11"/>
      <c r="D41" s="11"/>
      <c r="E41" s="11"/>
      <c r="F41" s="11"/>
      <c r="G41" s="11"/>
      <c r="H41" s="11"/>
      <c r="I41" s="11"/>
      <c r="J41" s="11"/>
      <c r="K41" s="11"/>
      <c r="L41" s="11"/>
      <c r="M41" s="11"/>
      <c r="N41" s="11"/>
      <c r="O41" s="11"/>
      <c r="P41" s="12">
        <f t="shared" si="1"/>
        <v>0</v>
      </c>
    </row>
    <row r="42" spans="1:16" x14ac:dyDescent="0.3">
      <c r="A42" s="72"/>
      <c r="B42" s="10" t="s">
        <v>19</v>
      </c>
      <c r="C42" s="11"/>
      <c r="D42" s="11"/>
      <c r="E42" s="11"/>
      <c r="F42" s="11"/>
      <c r="G42" s="11"/>
      <c r="H42" s="11"/>
      <c r="I42" s="11"/>
      <c r="J42" s="11"/>
      <c r="K42" s="11"/>
      <c r="L42" s="11"/>
      <c r="M42" s="11"/>
      <c r="N42" s="11"/>
      <c r="O42" s="11"/>
      <c r="P42" s="12">
        <f t="shared" si="1"/>
        <v>0</v>
      </c>
    </row>
    <row r="43" spans="1:16" x14ac:dyDescent="0.3">
      <c r="A43" s="72"/>
      <c r="B43" s="10" t="s">
        <v>23</v>
      </c>
      <c r="C43" s="11"/>
      <c r="D43" s="11"/>
      <c r="E43" s="11"/>
      <c r="F43" s="11"/>
      <c r="G43" s="11"/>
      <c r="H43" s="11"/>
      <c r="I43" s="11"/>
      <c r="J43" s="11"/>
      <c r="K43" s="11"/>
      <c r="L43" s="11"/>
      <c r="M43" s="11"/>
      <c r="N43" s="11"/>
      <c r="O43" s="11"/>
      <c r="P43" s="12">
        <f t="shared" si="1"/>
        <v>0</v>
      </c>
    </row>
    <row r="44" spans="1:16" x14ac:dyDescent="0.3">
      <c r="A44" s="72"/>
      <c r="B44" s="10" t="s">
        <v>20</v>
      </c>
      <c r="C44" s="11"/>
      <c r="D44" s="11"/>
      <c r="E44" s="11"/>
      <c r="F44" s="11"/>
      <c r="G44" s="11"/>
      <c r="H44" s="11"/>
      <c r="I44" s="11"/>
      <c r="J44" s="11"/>
      <c r="K44" s="11"/>
      <c r="L44" s="11"/>
      <c r="M44" s="11"/>
      <c r="N44" s="11"/>
      <c r="O44" s="11"/>
      <c r="P44" s="12">
        <f t="shared" si="1"/>
        <v>0</v>
      </c>
    </row>
    <row r="45" spans="1:16" x14ac:dyDescent="0.3">
      <c r="A45" s="72"/>
      <c r="B45" s="10" t="s">
        <v>21</v>
      </c>
      <c r="C45" s="11"/>
      <c r="D45" s="11"/>
      <c r="E45" s="11"/>
      <c r="F45" s="11"/>
      <c r="G45" s="11"/>
      <c r="H45" s="11"/>
      <c r="I45" s="11"/>
      <c r="J45" s="11"/>
      <c r="K45" s="11"/>
      <c r="L45" s="11"/>
      <c r="M45" s="11"/>
      <c r="N45" s="11"/>
      <c r="O45" s="11"/>
      <c r="P45" s="12">
        <f t="shared" si="1"/>
        <v>0</v>
      </c>
    </row>
    <row r="46" spans="1:16" x14ac:dyDescent="0.3">
      <c r="A46" s="72"/>
      <c r="B46" s="10" t="s">
        <v>22</v>
      </c>
      <c r="C46" s="11"/>
      <c r="D46" s="11"/>
      <c r="E46" s="11"/>
      <c r="F46" s="11"/>
      <c r="G46" s="11"/>
      <c r="H46" s="11"/>
      <c r="I46" s="11"/>
      <c r="J46" s="11"/>
      <c r="K46" s="11"/>
      <c r="L46" s="11"/>
      <c r="M46" s="11"/>
      <c r="N46" s="11"/>
      <c r="O46" s="11"/>
      <c r="P46" s="12">
        <f t="shared" si="1"/>
        <v>0</v>
      </c>
    </row>
    <row r="47" spans="1:16" x14ac:dyDescent="0.3">
      <c r="A47" s="66" t="s">
        <v>11</v>
      </c>
      <c r="B47" s="67"/>
      <c r="C47" s="69">
        <f>COUNTA(C10:F46)</f>
        <v>0</v>
      </c>
      <c r="D47" s="70"/>
      <c r="E47" s="70"/>
      <c r="F47" s="71"/>
      <c r="G47" s="69">
        <f>COUNTA(G10:I46)</f>
        <v>0</v>
      </c>
      <c r="H47" s="70"/>
      <c r="I47" s="71"/>
      <c r="J47" s="69">
        <f>COUNTA(J10:L46)</f>
        <v>0</v>
      </c>
      <c r="K47" s="70"/>
      <c r="L47" s="71"/>
      <c r="M47" s="69">
        <f>COUNTA(M10:O46)</f>
        <v>0</v>
      </c>
      <c r="N47" s="70"/>
      <c r="O47" s="71"/>
      <c r="P47" s="13" t="str">
        <f>"Tổng số câu của bài thi : "&amp;SUM(P10:P46)</f>
        <v>Tổng số câu của bài thi : 0</v>
      </c>
    </row>
    <row r="48" spans="1:16" x14ac:dyDescent="0.3">
      <c r="A48" s="66" t="s">
        <v>12</v>
      </c>
      <c r="B48" s="67"/>
      <c r="C48" s="69" t="str">
        <f>C47*C7&amp;"%"</f>
        <v>0%</v>
      </c>
      <c r="D48" s="70"/>
      <c r="E48" s="70"/>
      <c r="F48" s="71"/>
      <c r="G48" s="69" t="str">
        <f>G47*C7&amp;"%"</f>
        <v>0%</v>
      </c>
      <c r="H48" s="70"/>
      <c r="I48" s="71"/>
      <c r="J48" s="69" t="str">
        <f>J47*C7&amp;"%"</f>
        <v>0%</v>
      </c>
      <c r="K48" s="70"/>
      <c r="L48" s="71"/>
      <c r="M48" s="69" t="str">
        <f>M47*C7&amp;"%"</f>
        <v>0%</v>
      </c>
      <c r="N48" s="70"/>
      <c r="O48" s="71"/>
      <c r="P48" s="13" t="str">
        <f>"Tổng tỉ lệ các mức "&amp;C7*SUM(P10:P46)&amp;"%"</f>
        <v>Tổng tỉ lệ các mức 0%</v>
      </c>
    </row>
    <row r="49" spans="1:16" x14ac:dyDescent="0.3">
      <c r="A49" s="66" t="s">
        <v>13</v>
      </c>
      <c r="B49" s="67"/>
      <c r="C49" s="69">
        <f>C47*$C$6</f>
        <v>0</v>
      </c>
      <c r="D49" s="70"/>
      <c r="E49" s="70"/>
      <c r="F49" s="71"/>
      <c r="G49" s="69">
        <f>G47*$C$6</f>
        <v>0</v>
      </c>
      <c r="H49" s="70"/>
      <c r="I49" s="71"/>
      <c r="J49" s="69">
        <f>J47*$C$6</f>
        <v>0</v>
      </c>
      <c r="K49" s="70"/>
      <c r="L49" s="71"/>
      <c r="M49" s="69">
        <f>M47*$C$6</f>
        <v>0</v>
      </c>
      <c r="N49" s="70"/>
      <c r="O49" s="71"/>
      <c r="P49" s="13" t="str">
        <f>"Điểm tối đa của bài thi : "&amp;SUM(C49+G49+J49+M49)</f>
        <v>Điểm tối đa của bài thi : 0</v>
      </c>
    </row>
  </sheetData>
  <mergeCells count="27">
    <mergeCell ref="M49:O49"/>
    <mergeCell ref="M9:O9"/>
    <mergeCell ref="C47:F47"/>
    <mergeCell ref="C48:F48"/>
    <mergeCell ref="G47:I47"/>
    <mergeCell ref="J47:L47"/>
    <mergeCell ref="M47:O47"/>
    <mergeCell ref="G48:I48"/>
    <mergeCell ref="J48:L48"/>
    <mergeCell ref="M48:O48"/>
    <mergeCell ref="A49:B49"/>
    <mergeCell ref="G9:I9"/>
    <mergeCell ref="J9:L9"/>
    <mergeCell ref="C49:F49"/>
    <mergeCell ref="G49:I49"/>
    <mergeCell ref="J49:L49"/>
    <mergeCell ref="C9:F9"/>
    <mergeCell ref="A9:B9"/>
    <mergeCell ref="A10:A16"/>
    <mergeCell ref="A41:A46"/>
    <mergeCell ref="A47:B47"/>
    <mergeCell ref="A17:A19"/>
    <mergeCell ref="F1:I1"/>
    <mergeCell ref="F3:I3"/>
    <mergeCell ref="K3:O3"/>
    <mergeCell ref="A8:P8"/>
    <mergeCell ref="A48:B48"/>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7"/>
  <sheetViews>
    <sheetView tabSelected="1" workbookViewId="0">
      <selection activeCell="N11" sqref="N11"/>
    </sheetView>
  </sheetViews>
  <sheetFormatPr defaultRowHeight="15.6" x14ac:dyDescent="0.3"/>
  <cols>
    <col min="1" max="2" width="14" style="45" customWidth="1"/>
    <col min="3" max="3" width="45.44140625" style="50" customWidth="1"/>
    <col min="4" max="16" width="5.77734375" style="50" customWidth="1"/>
    <col min="17" max="17" width="25.21875" style="50" customWidth="1"/>
    <col min="18" max="18" width="8.88671875" style="45"/>
    <col min="19" max="19" width="34.33203125" style="45" customWidth="1"/>
    <col min="20" max="20" width="11.88671875" style="45" customWidth="1"/>
    <col min="21" max="16384" width="8.88671875" style="45"/>
  </cols>
  <sheetData>
    <row r="1" spans="1:17" x14ac:dyDescent="0.3">
      <c r="A1" s="44" t="s">
        <v>33</v>
      </c>
      <c r="B1" s="44"/>
      <c r="C1" s="45"/>
      <c r="D1" s="44">
        <v>90</v>
      </c>
      <c r="E1" s="45" t="s">
        <v>27</v>
      </c>
      <c r="F1" s="46"/>
      <c r="G1" s="99" t="s">
        <v>42</v>
      </c>
      <c r="H1" s="99"/>
      <c r="I1" s="99"/>
      <c r="J1" s="99"/>
      <c r="K1" s="47" t="s">
        <v>39</v>
      </c>
      <c r="L1" s="47" t="s">
        <v>35</v>
      </c>
      <c r="M1" s="52" t="s">
        <v>36</v>
      </c>
      <c r="N1" s="52" t="s">
        <v>37</v>
      </c>
      <c r="O1" s="52" t="s">
        <v>38</v>
      </c>
      <c r="P1" s="52" t="s">
        <v>41</v>
      </c>
      <c r="Q1" s="48"/>
    </row>
    <row r="2" spans="1:17" x14ac:dyDescent="0.3">
      <c r="A2" s="44" t="s">
        <v>30</v>
      </c>
      <c r="B2" s="44"/>
      <c r="C2" s="45"/>
      <c r="D2" s="44">
        <v>10</v>
      </c>
      <c r="E2" s="45" t="s">
        <v>26</v>
      </c>
      <c r="F2" s="46"/>
      <c r="G2" s="49">
        <v>5</v>
      </c>
      <c r="H2" s="49">
        <v>3</v>
      </c>
      <c r="I2" s="49">
        <v>1</v>
      </c>
      <c r="J2" s="49">
        <v>1</v>
      </c>
      <c r="K2" s="47" t="s">
        <v>184</v>
      </c>
      <c r="L2" s="52">
        <f>($D$2*G$2)/10</f>
        <v>5</v>
      </c>
      <c r="M2" s="52">
        <f>($D$2*H$2)/10</f>
        <v>3</v>
      </c>
      <c r="N2" s="52">
        <f>($D$2*I$2)/10</f>
        <v>1</v>
      </c>
      <c r="O2" s="52">
        <f>($D$2*J$2)/10</f>
        <v>1</v>
      </c>
      <c r="P2" s="52">
        <f>SUM(L2:O2)</f>
        <v>10</v>
      </c>
      <c r="Q2" s="46"/>
    </row>
    <row r="3" spans="1:17" x14ac:dyDescent="0.3">
      <c r="A3" s="44" t="s">
        <v>34</v>
      </c>
      <c r="B3" s="44"/>
      <c r="C3" s="45"/>
      <c r="D3" s="44">
        <v>10</v>
      </c>
      <c r="E3" s="45" t="s">
        <v>28</v>
      </c>
      <c r="G3" s="100" t="s">
        <v>58</v>
      </c>
      <c r="H3" s="100"/>
      <c r="I3" s="100"/>
      <c r="J3" s="100"/>
      <c r="K3" s="46"/>
      <c r="L3" s="101" t="s">
        <v>52</v>
      </c>
      <c r="M3" s="101"/>
      <c r="N3" s="101"/>
      <c r="O3" s="101"/>
      <c r="P3" s="101"/>
    </row>
    <row r="4" spans="1:17" x14ac:dyDescent="0.3">
      <c r="A4" s="37" t="s">
        <v>25</v>
      </c>
      <c r="B4" s="37"/>
      <c r="C4" s="37"/>
      <c r="D4" s="37">
        <f>D1/D2</f>
        <v>9</v>
      </c>
      <c r="E4" s="37" t="s">
        <v>27</v>
      </c>
      <c r="G4" s="49">
        <v>5</v>
      </c>
      <c r="H4" s="49">
        <v>10</v>
      </c>
      <c r="I4" s="49">
        <v>15</v>
      </c>
      <c r="J4" s="49">
        <v>20</v>
      </c>
      <c r="K4" s="49"/>
      <c r="L4" s="38">
        <f>G4*L2</f>
        <v>25</v>
      </c>
      <c r="M4" s="38">
        <f t="shared" ref="M4:O4" si="0">H4*M2</f>
        <v>30</v>
      </c>
      <c r="N4" s="38">
        <f t="shared" si="0"/>
        <v>15</v>
      </c>
      <c r="O4" s="38">
        <f t="shared" si="0"/>
        <v>20</v>
      </c>
      <c r="P4" s="38">
        <f>SUM(L4+M4+N4+O4)</f>
        <v>90</v>
      </c>
    </row>
    <row r="5" spans="1:17" x14ac:dyDescent="0.3">
      <c r="A5" s="37" t="s">
        <v>24</v>
      </c>
      <c r="B5" s="37"/>
      <c r="C5" s="37"/>
      <c r="D5" s="39">
        <f>D2*D4</f>
        <v>90</v>
      </c>
      <c r="E5" s="37" t="s">
        <v>27</v>
      </c>
      <c r="G5" s="51" t="s">
        <v>182</v>
      </c>
      <c r="H5" s="40"/>
      <c r="I5" s="40"/>
      <c r="J5" s="40"/>
      <c r="K5" s="40"/>
      <c r="L5" s="40" t="s">
        <v>35</v>
      </c>
      <c r="M5" s="40" t="s">
        <v>36</v>
      </c>
      <c r="N5" s="40" t="s">
        <v>37</v>
      </c>
      <c r="O5" s="40" t="s">
        <v>38</v>
      </c>
      <c r="P5" s="40" t="s">
        <v>181</v>
      </c>
    </row>
    <row r="6" spans="1:17" x14ac:dyDescent="0.3">
      <c r="A6" s="37" t="s">
        <v>31</v>
      </c>
      <c r="B6" s="37"/>
      <c r="C6" s="37"/>
      <c r="D6" s="37">
        <f>D3/D2</f>
        <v>1</v>
      </c>
      <c r="E6" s="37" t="s">
        <v>28</v>
      </c>
      <c r="G6" s="51" t="s">
        <v>179</v>
      </c>
      <c r="H6" s="40"/>
      <c r="I6" s="40"/>
      <c r="J6" s="40"/>
      <c r="K6" s="40"/>
      <c r="L6" s="40">
        <f>2*L2/3</f>
        <v>3.3333333333333335</v>
      </c>
      <c r="M6" s="40">
        <f>2*M2/3</f>
        <v>2</v>
      </c>
      <c r="N6" s="40">
        <f>2*N2/3</f>
        <v>0.66666666666666663</v>
      </c>
      <c r="O6" s="40">
        <f>ROUND(2*O2/3,0)</f>
        <v>1</v>
      </c>
      <c r="P6" s="40">
        <f>SUM(L6:O6)</f>
        <v>7.0000000000000009</v>
      </c>
      <c r="Q6" s="48"/>
    </row>
    <row r="7" spans="1:17" x14ac:dyDescent="0.3">
      <c r="A7" s="37" t="s">
        <v>32</v>
      </c>
      <c r="B7" s="37"/>
      <c r="C7" s="37"/>
      <c r="D7" s="37">
        <f>100/D2</f>
        <v>10</v>
      </c>
      <c r="E7" s="37" t="s">
        <v>29</v>
      </c>
      <c r="G7" s="51" t="s">
        <v>180</v>
      </c>
      <c r="H7" s="40"/>
      <c r="I7" s="40"/>
      <c r="J7" s="40"/>
      <c r="K7" s="40"/>
      <c r="L7" s="40">
        <f>L2-L6</f>
        <v>1.6666666666666665</v>
      </c>
      <c r="M7" s="40">
        <f>M2-M6</f>
        <v>1</v>
      </c>
      <c r="N7" s="40">
        <f>N2-N6</f>
        <v>0.33333333333333337</v>
      </c>
      <c r="O7" s="40">
        <f>O2-O6</f>
        <v>0</v>
      </c>
      <c r="P7" s="40">
        <f>SUM(L7:O7)</f>
        <v>3</v>
      </c>
      <c r="Q7" s="48"/>
    </row>
    <row r="8" spans="1:17" ht="24.6" x14ac:dyDescent="0.3">
      <c r="A8" s="102" t="s">
        <v>282</v>
      </c>
      <c r="B8" s="102"/>
      <c r="C8" s="102"/>
      <c r="D8" s="102"/>
      <c r="E8" s="102"/>
      <c r="F8" s="102"/>
      <c r="G8" s="102"/>
      <c r="H8" s="102"/>
      <c r="I8" s="102"/>
      <c r="J8" s="102"/>
      <c r="K8" s="102"/>
      <c r="L8" s="102"/>
      <c r="M8" s="102"/>
      <c r="N8" s="102"/>
      <c r="O8" s="102"/>
      <c r="P8" s="102"/>
      <c r="Q8" s="102"/>
    </row>
    <row r="9" spans="1:17" x14ac:dyDescent="0.3">
      <c r="A9" s="103" t="s">
        <v>0</v>
      </c>
      <c r="B9" s="103"/>
      <c r="C9" s="103"/>
      <c r="D9" s="103" t="s">
        <v>14</v>
      </c>
      <c r="E9" s="103"/>
      <c r="F9" s="103"/>
      <c r="G9" s="103"/>
      <c r="H9" s="103" t="s">
        <v>15</v>
      </c>
      <c r="I9" s="103"/>
      <c r="J9" s="103"/>
      <c r="K9" s="103" t="s">
        <v>16</v>
      </c>
      <c r="L9" s="103"/>
      <c r="M9" s="103"/>
      <c r="N9" s="103" t="s">
        <v>17</v>
      </c>
      <c r="O9" s="103"/>
      <c r="P9" s="103"/>
      <c r="Q9" s="52" t="s">
        <v>18</v>
      </c>
    </row>
    <row r="10" spans="1:17" x14ac:dyDescent="0.3">
      <c r="A10" s="96" t="s">
        <v>186</v>
      </c>
      <c r="B10" s="92" t="s">
        <v>187</v>
      </c>
      <c r="C10" s="53" t="s">
        <v>188</v>
      </c>
      <c r="D10" s="54"/>
      <c r="E10" s="54"/>
      <c r="F10" s="54"/>
      <c r="G10" s="54"/>
      <c r="H10" s="54"/>
      <c r="I10" s="54"/>
      <c r="J10" s="54"/>
      <c r="K10" s="54"/>
      <c r="L10" s="54"/>
      <c r="M10" s="54"/>
      <c r="N10" s="54"/>
      <c r="O10" s="54"/>
      <c r="P10" s="54"/>
      <c r="Q10" s="41">
        <f>COUNTA(D10:P10)</f>
        <v>0</v>
      </c>
    </row>
    <row r="11" spans="1:17" ht="31.2" x14ac:dyDescent="0.3">
      <c r="A11" s="97"/>
      <c r="B11" s="93"/>
      <c r="C11" s="57" t="s">
        <v>189</v>
      </c>
      <c r="D11" s="54"/>
      <c r="E11" s="54"/>
      <c r="F11" s="54"/>
      <c r="G11" s="54"/>
      <c r="H11" s="54"/>
      <c r="I11" s="54"/>
      <c r="J11" s="54"/>
      <c r="K11" s="55"/>
      <c r="L11" s="54"/>
      <c r="M11" s="54"/>
      <c r="N11" s="54"/>
      <c r="O11" s="54"/>
      <c r="P11" s="54"/>
      <c r="Q11" s="42">
        <f>COUNTA(D11:P11)</f>
        <v>0</v>
      </c>
    </row>
    <row r="12" spans="1:17" x14ac:dyDescent="0.3">
      <c r="A12" s="97"/>
      <c r="B12" s="93"/>
      <c r="C12" s="53" t="s">
        <v>190</v>
      </c>
      <c r="D12" s="54"/>
      <c r="E12" s="54"/>
      <c r="F12" s="54"/>
      <c r="G12" s="54"/>
      <c r="H12" s="54"/>
      <c r="I12" s="54"/>
      <c r="J12" s="54"/>
      <c r="K12" s="54"/>
      <c r="L12" s="54"/>
      <c r="M12" s="54"/>
      <c r="N12" s="54"/>
      <c r="O12" s="54"/>
      <c r="P12" s="54"/>
      <c r="Q12" s="41">
        <f t="shared" ref="Q12:Q72" si="1">COUNTA(D12:P12)</f>
        <v>0</v>
      </c>
    </row>
    <row r="13" spans="1:17" x14ac:dyDescent="0.3">
      <c r="A13" s="97"/>
      <c r="B13" s="93"/>
      <c r="C13" s="53" t="s">
        <v>191</v>
      </c>
      <c r="D13" s="54"/>
      <c r="E13" s="54"/>
      <c r="F13" s="54"/>
      <c r="G13" s="54"/>
      <c r="H13" s="54"/>
      <c r="I13" s="54"/>
      <c r="J13" s="54"/>
      <c r="K13" s="54"/>
      <c r="L13" s="54"/>
      <c r="M13" s="54"/>
      <c r="N13" s="54"/>
      <c r="O13" s="54"/>
      <c r="P13" s="54"/>
      <c r="Q13" s="41">
        <f t="shared" si="1"/>
        <v>0</v>
      </c>
    </row>
    <row r="14" spans="1:17" x14ac:dyDescent="0.3">
      <c r="A14" s="97"/>
      <c r="B14" s="94"/>
      <c r="C14" s="53" t="s">
        <v>192</v>
      </c>
      <c r="D14" s="54"/>
      <c r="E14" s="54"/>
      <c r="F14" s="54"/>
      <c r="G14" s="54"/>
      <c r="H14" s="54"/>
      <c r="I14" s="54"/>
      <c r="J14" s="54"/>
      <c r="K14" s="54"/>
      <c r="L14" s="54"/>
      <c r="M14" s="54"/>
      <c r="N14" s="54"/>
      <c r="O14" s="54"/>
      <c r="P14" s="54"/>
      <c r="Q14" s="41">
        <f t="shared" si="1"/>
        <v>0</v>
      </c>
    </row>
    <row r="15" spans="1:17" x14ac:dyDescent="0.3">
      <c r="A15" s="97"/>
      <c r="B15" s="92" t="s">
        <v>193</v>
      </c>
      <c r="C15" s="53" t="s">
        <v>194</v>
      </c>
      <c r="D15" s="54"/>
      <c r="E15" s="54"/>
      <c r="F15" s="54"/>
      <c r="G15" s="54"/>
      <c r="H15" s="54"/>
      <c r="I15" s="54"/>
      <c r="J15" s="54"/>
      <c r="K15" s="54"/>
      <c r="L15" s="54"/>
      <c r="M15" s="54"/>
      <c r="N15" s="54"/>
      <c r="O15" s="54"/>
      <c r="P15" s="54"/>
      <c r="Q15" s="41">
        <f t="shared" si="1"/>
        <v>0</v>
      </c>
    </row>
    <row r="16" spans="1:17" x14ac:dyDescent="0.3">
      <c r="A16" s="97"/>
      <c r="B16" s="93"/>
      <c r="C16" s="53" t="s">
        <v>195</v>
      </c>
      <c r="D16" s="54"/>
      <c r="E16" s="54"/>
      <c r="F16" s="54"/>
      <c r="G16" s="54"/>
      <c r="H16" s="54"/>
      <c r="I16" s="54"/>
      <c r="J16" s="54"/>
      <c r="K16" s="54"/>
      <c r="L16" s="54"/>
      <c r="M16" s="54"/>
      <c r="N16" s="54"/>
      <c r="O16" s="54"/>
      <c r="P16" s="54"/>
      <c r="Q16" s="41">
        <f t="shared" si="1"/>
        <v>0</v>
      </c>
    </row>
    <row r="17" spans="1:17" x14ac:dyDescent="0.3">
      <c r="A17" s="97"/>
      <c r="B17" s="93"/>
      <c r="C17" s="53" t="s">
        <v>196</v>
      </c>
      <c r="D17" s="54"/>
      <c r="E17" s="54"/>
      <c r="F17" s="54"/>
      <c r="G17" s="54"/>
      <c r="H17" s="54"/>
      <c r="I17" s="54"/>
      <c r="J17" s="54"/>
      <c r="K17" s="54"/>
      <c r="L17" s="54"/>
      <c r="M17" s="54"/>
      <c r="N17" s="54"/>
      <c r="O17" s="54"/>
      <c r="P17" s="54"/>
      <c r="Q17" s="41">
        <f t="shared" si="1"/>
        <v>0</v>
      </c>
    </row>
    <row r="18" spans="1:17" x14ac:dyDescent="0.3">
      <c r="A18" s="97"/>
      <c r="B18" s="93"/>
      <c r="C18" s="53" t="s">
        <v>197</v>
      </c>
      <c r="D18" s="54"/>
      <c r="E18" s="54"/>
      <c r="F18" s="54"/>
      <c r="G18" s="54"/>
      <c r="H18" s="54"/>
      <c r="I18" s="54"/>
      <c r="J18" s="54"/>
      <c r="K18" s="54"/>
      <c r="L18" s="54"/>
      <c r="M18" s="54"/>
      <c r="N18" s="54"/>
      <c r="O18" s="54"/>
      <c r="P18" s="54"/>
      <c r="Q18" s="41">
        <f t="shared" si="1"/>
        <v>0</v>
      </c>
    </row>
    <row r="19" spans="1:17" x14ac:dyDescent="0.3">
      <c r="A19" s="97"/>
      <c r="B19" s="94"/>
      <c r="C19" s="53" t="s">
        <v>198</v>
      </c>
      <c r="D19" s="54"/>
      <c r="E19" s="54"/>
      <c r="F19" s="54"/>
      <c r="G19" s="54"/>
      <c r="H19" s="54"/>
      <c r="I19" s="54"/>
      <c r="J19" s="54"/>
      <c r="K19" s="54"/>
      <c r="L19" s="54"/>
      <c r="M19" s="54"/>
      <c r="N19" s="54"/>
      <c r="O19" s="54"/>
      <c r="P19" s="54"/>
      <c r="Q19" s="41">
        <f t="shared" si="1"/>
        <v>0</v>
      </c>
    </row>
    <row r="20" spans="1:17" x14ac:dyDescent="0.3">
      <c r="A20" s="97"/>
      <c r="B20" s="92" t="s">
        <v>199</v>
      </c>
      <c r="C20" s="53" t="s">
        <v>200</v>
      </c>
      <c r="D20" s="54"/>
      <c r="E20" s="54"/>
      <c r="F20" s="54"/>
      <c r="G20" s="54"/>
      <c r="H20" s="54"/>
      <c r="I20" s="54"/>
      <c r="J20" s="54"/>
      <c r="K20" s="54"/>
      <c r="L20" s="54"/>
      <c r="M20" s="54"/>
      <c r="N20" s="54"/>
      <c r="O20" s="54"/>
      <c r="P20" s="54"/>
      <c r="Q20" s="41">
        <f t="shared" si="1"/>
        <v>0</v>
      </c>
    </row>
    <row r="21" spans="1:17" x14ac:dyDescent="0.3">
      <c r="A21" s="97"/>
      <c r="B21" s="93"/>
      <c r="C21" s="53" t="s">
        <v>201</v>
      </c>
      <c r="D21" s="54"/>
      <c r="E21" s="54"/>
      <c r="F21" s="54"/>
      <c r="G21" s="54"/>
      <c r="H21" s="54"/>
      <c r="I21" s="54"/>
      <c r="J21" s="54"/>
      <c r="K21" s="54"/>
      <c r="L21" s="54"/>
      <c r="M21" s="54"/>
      <c r="N21" s="54"/>
      <c r="O21" s="54"/>
      <c r="P21" s="54"/>
      <c r="Q21" s="41">
        <f t="shared" si="1"/>
        <v>0</v>
      </c>
    </row>
    <row r="22" spans="1:17" ht="31.2" x14ac:dyDescent="0.3">
      <c r="A22" s="97"/>
      <c r="B22" s="93"/>
      <c r="C22" s="57" t="s">
        <v>202</v>
      </c>
      <c r="D22" s="54"/>
      <c r="E22" s="54"/>
      <c r="F22" s="54"/>
      <c r="G22" s="54"/>
      <c r="H22" s="54"/>
      <c r="I22" s="54"/>
      <c r="J22" s="54"/>
      <c r="K22" s="54"/>
      <c r="L22" s="54"/>
      <c r="M22" s="54"/>
      <c r="N22" s="54"/>
      <c r="O22" s="54"/>
      <c r="P22" s="54"/>
      <c r="Q22" s="42">
        <f t="shared" si="1"/>
        <v>0</v>
      </c>
    </row>
    <row r="23" spans="1:17" ht="31.2" x14ac:dyDescent="0.3">
      <c r="A23" s="97"/>
      <c r="B23" s="94"/>
      <c r="C23" s="57" t="s">
        <v>203</v>
      </c>
      <c r="D23" s="54"/>
      <c r="E23" s="54"/>
      <c r="F23" s="54"/>
      <c r="G23" s="54"/>
      <c r="H23" s="54"/>
      <c r="I23" s="54"/>
      <c r="J23" s="54"/>
      <c r="K23" s="54"/>
      <c r="L23" s="54"/>
      <c r="M23" s="54"/>
      <c r="N23" s="54"/>
      <c r="O23" s="54"/>
      <c r="P23" s="54"/>
      <c r="Q23" s="42">
        <f t="shared" si="1"/>
        <v>0</v>
      </c>
    </row>
    <row r="24" spans="1:17" x14ac:dyDescent="0.3">
      <c r="A24" s="97"/>
      <c r="B24" s="92" t="s">
        <v>204</v>
      </c>
      <c r="C24" s="53" t="s">
        <v>205</v>
      </c>
      <c r="D24" s="54"/>
      <c r="E24" s="54"/>
      <c r="F24" s="54"/>
      <c r="G24" s="54"/>
      <c r="H24" s="54"/>
      <c r="I24" s="54"/>
      <c r="J24" s="54"/>
      <c r="K24" s="54"/>
      <c r="L24" s="54"/>
      <c r="M24" s="54"/>
      <c r="N24" s="54"/>
      <c r="O24" s="54"/>
      <c r="P24" s="54"/>
      <c r="Q24" s="41">
        <f t="shared" si="1"/>
        <v>0</v>
      </c>
    </row>
    <row r="25" spans="1:17" ht="31.2" x14ac:dyDescent="0.3">
      <c r="A25" s="97"/>
      <c r="B25" s="93"/>
      <c r="C25" s="56" t="s">
        <v>206</v>
      </c>
      <c r="D25" s="54"/>
      <c r="E25" s="54"/>
      <c r="F25" s="54"/>
      <c r="G25" s="54"/>
      <c r="H25" s="54"/>
      <c r="I25" s="54"/>
      <c r="J25" s="54"/>
      <c r="K25" s="54"/>
      <c r="L25" s="54"/>
      <c r="M25" s="54"/>
      <c r="N25" s="54"/>
      <c r="O25" s="54"/>
      <c r="P25" s="54"/>
      <c r="Q25" s="41">
        <f t="shared" si="1"/>
        <v>0</v>
      </c>
    </row>
    <row r="26" spans="1:17" x14ac:dyDescent="0.3">
      <c r="A26" s="97"/>
      <c r="B26" s="93"/>
      <c r="C26" s="53" t="s">
        <v>207</v>
      </c>
      <c r="D26" s="54"/>
      <c r="E26" s="54"/>
      <c r="F26" s="54"/>
      <c r="G26" s="54"/>
      <c r="H26" s="54"/>
      <c r="I26" s="54"/>
      <c r="J26" s="54"/>
      <c r="K26" s="54"/>
      <c r="L26" s="54"/>
      <c r="M26" s="54"/>
      <c r="N26" s="54"/>
      <c r="O26" s="54"/>
      <c r="P26" s="54"/>
      <c r="Q26" s="41">
        <f t="shared" si="1"/>
        <v>0</v>
      </c>
    </row>
    <row r="27" spans="1:17" x14ac:dyDescent="0.3">
      <c r="A27" s="97"/>
      <c r="B27" s="94"/>
      <c r="C27" s="53" t="s">
        <v>208</v>
      </c>
      <c r="D27" s="54"/>
      <c r="E27" s="54"/>
      <c r="F27" s="54"/>
      <c r="G27" s="54"/>
      <c r="H27" s="54"/>
      <c r="I27" s="54"/>
      <c r="J27" s="54"/>
      <c r="K27" s="54"/>
      <c r="L27" s="54"/>
      <c r="M27" s="54"/>
      <c r="N27" s="54"/>
      <c r="O27" s="54"/>
      <c r="P27" s="54"/>
      <c r="Q27" s="41">
        <f t="shared" si="1"/>
        <v>0</v>
      </c>
    </row>
    <row r="28" spans="1:17" x14ac:dyDescent="0.3">
      <c r="A28" s="97"/>
      <c r="B28" s="92" t="s">
        <v>209</v>
      </c>
      <c r="C28" s="56" t="s">
        <v>210</v>
      </c>
      <c r="D28" s="54"/>
      <c r="E28" s="54"/>
      <c r="F28" s="54"/>
      <c r="G28" s="54"/>
      <c r="H28" s="54"/>
      <c r="I28" s="54"/>
      <c r="J28" s="54"/>
      <c r="K28" s="54"/>
      <c r="L28" s="54"/>
      <c r="M28" s="54"/>
      <c r="N28" s="54"/>
      <c r="O28" s="54"/>
      <c r="P28" s="54"/>
      <c r="Q28" s="41">
        <f t="shared" si="1"/>
        <v>0</v>
      </c>
    </row>
    <row r="29" spans="1:17" x14ac:dyDescent="0.3">
      <c r="A29" s="97"/>
      <c r="B29" s="93"/>
      <c r="C29" s="56" t="s">
        <v>211</v>
      </c>
      <c r="D29" s="54"/>
      <c r="E29" s="54"/>
      <c r="F29" s="54"/>
      <c r="G29" s="54"/>
      <c r="H29" s="54"/>
      <c r="I29" s="54"/>
      <c r="J29" s="54"/>
      <c r="K29" s="54"/>
      <c r="L29" s="54"/>
      <c r="M29" s="54"/>
      <c r="N29" s="54"/>
      <c r="O29" s="54"/>
      <c r="P29" s="54"/>
      <c r="Q29" s="41">
        <f t="shared" si="1"/>
        <v>0</v>
      </c>
    </row>
    <row r="30" spans="1:17" ht="31.2" x14ac:dyDescent="0.3">
      <c r="A30" s="97"/>
      <c r="B30" s="93"/>
      <c r="C30" s="57" t="s">
        <v>212</v>
      </c>
      <c r="D30" s="54"/>
      <c r="E30" s="54"/>
      <c r="F30" s="54"/>
      <c r="G30" s="54"/>
      <c r="H30" s="54"/>
      <c r="I30" s="54"/>
      <c r="J30" s="54"/>
      <c r="K30" s="54"/>
      <c r="L30" s="54"/>
      <c r="M30" s="54"/>
      <c r="N30" s="54"/>
      <c r="O30" s="54"/>
      <c r="P30" s="54"/>
      <c r="Q30" s="42">
        <f t="shared" si="1"/>
        <v>0</v>
      </c>
    </row>
    <row r="31" spans="1:17" ht="31.2" x14ac:dyDescent="0.3">
      <c r="A31" s="97"/>
      <c r="B31" s="93"/>
      <c r="C31" s="56" t="s">
        <v>213</v>
      </c>
      <c r="D31" s="54" t="s">
        <v>284</v>
      </c>
      <c r="E31" s="54"/>
      <c r="F31" s="54"/>
      <c r="G31" s="54"/>
      <c r="H31" s="54" t="s">
        <v>284</v>
      </c>
      <c r="I31" s="54"/>
      <c r="J31" s="54"/>
      <c r="K31" s="54"/>
      <c r="L31" s="54"/>
      <c r="M31" s="54"/>
      <c r="N31" s="54"/>
      <c r="O31" s="54"/>
      <c r="P31" s="54"/>
      <c r="Q31" s="41">
        <f t="shared" si="1"/>
        <v>2</v>
      </c>
    </row>
    <row r="32" spans="1:17" ht="31.2" x14ac:dyDescent="0.3">
      <c r="A32" s="97"/>
      <c r="B32" s="93"/>
      <c r="C32" s="57" t="s">
        <v>214</v>
      </c>
      <c r="D32" s="54"/>
      <c r="E32" s="54"/>
      <c r="F32" s="54"/>
      <c r="G32" s="54"/>
      <c r="H32" s="55"/>
      <c r="I32" s="54" t="s">
        <v>284</v>
      </c>
      <c r="J32" s="54"/>
      <c r="K32" s="54"/>
      <c r="L32" s="54"/>
      <c r="M32" s="54"/>
      <c r="N32" s="54"/>
      <c r="O32" s="54"/>
      <c r="P32" s="54"/>
      <c r="Q32" s="42">
        <f t="shared" si="1"/>
        <v>1</v>
      </c>
    </row>
    <row r="33" spans="1:17" ht="46.8" x14ac:dyDescent="0.3">
      <c r="A33" s="97"/>
      <c r="B33" s="93"/>
      <c r="C33" s="57" t="s">
        <v>268</v>
      </c>
      <c r="D33" s="54"/>
      <c r="E33" s="54"/>
      <c r="F33" s="54"/>
      <c r="G33" s="54"/>
      <c r="H33" s="54"/>
      <c r="I33" s="54"/>
      <c r="J33" s="54"/>
      <c r="K33" s="54"/>
      <c r="L33" s="54"/>
      <c r="M33" s="54"/>
      <c r="N33" s="54"/>
      <c r="O33" s="54"/>
      <c r="P33" s="54"/>
      <c r="Q33" s="42">
        <f t="shared" si="1"/>
        <v>0</v>
      </c>
    </row>
    <row r="34" spans="1:17" x14ac:dyDescent="0.3">
      <c r="A34" s="97"/>
      <c r="B34" s="94"/>
      <c r="C34" s="56" t="s">
        <v>215</v>
      </c>
      <c r="D34" s="54"/>
      <c r="E34" s="54"/>
      <c r="F34" s="54"/>
      <c r="G34" s="54"/>
      <c r="H34" s="54"/>
      <c r="I34" s="54"/>
      <c r="J34" s="54"/>
      <c r="K34" s="54"/>
      <c r="L34" s="54"/>
      <c r="M34" s="54"/>
      <c r="N34" s="54"/>
      <c r="O34" s="54"/>
      <c r="P34" s="54"/>
      <c r="Q34" s="41">
        <f t="shared" si="1"/>
        <v>0</v>
      </c>
    </row>
    <row r="35" spans="1:17" x14ac:dyDescent="0.3">
      <c r="A35" s="85" t="s">
        <v>216</v>
      </c>
      <c r="B35" s="98" t="s">
        <v>217</v>
      </c>
      <c r="C35" s="56" t="s">
        <v>218</v>
      </c>
      <c r="D35" s="54"/>
      <c r="E35" s="54"/>
      <c r="F35" s="54"/>
      <c r="G35" s="54"/>
      <c r="H35" s="54"/>
      <c r="I35" s="54"/>
      <c r="J35" s="54"/>
      <c r="K35" s="54"/>
      <c r="L35" s="54"/>
      <c r="M35" s="54"/>
      <c r="N35" s="54"/>
      <c r="O35" s="54"/>
      <c r="P35" s="54"/>
      <c r="Q35" s="41">
        <f t="shared" si="1"/>
        <v>0</v>
      </c>
    </row>
    <row r="36" spans="1:17" x14ac:dyDescent="0.3">
      <c r="A36" s="85"/>
      <c r="B36" s="98"/>
      <c r="C36" s="56" t="s">
        <v>219</v>
      </c>
      <c r="D36" s="54"/>
      <c r="E36" s="54"/>
      <c r="F36" s="54"/>
      <c r="G36" s="54"/>
      <c r="H36" s="54"/>
      <c r="I36" s="54"/>
      <c r="J36" s="54"/>
      <c r="K36" s="54"/>
      <c r="L36" s="54"/>
      <c r="M36" s="54"/>
      <c r="N36" s="54"/>
      <c r="O36" s="54"/>
      <c r="P36" s="54"/>
      <c r="Q36" s="41">
        <f t="shared" si="1"/>
        <v>0</v>
      </c>
    </row>
    <row r="37" spans="1:17" x14ac:dyDescent="0.3">
      <c r="A37" s="85"/>
      <c r="B37" s="98"/>
      <c r="C37" s="56" t="s">
        <v>220</v>
      </c>
      <c r="D37" s="54"/>
      <c r="E37" s="54"/>
      <c r="F37" s="54"/>
      <c r="G37" s="54"/>
      <c r="H37" s="54"/>
      <c r="I37" s="54"/>
      <c r="J37" s="54"/>
      <c r="K37" s="54"/>
      <c r="L37" s="54"/>
      <c r="M37" s="54"/>
      <c r="N37" s="54"/>
      <c r="O37" s="54"/>
      <c r="P37" s="54"/>
      <c r="Q37" s="41">
        <f t="shared" si="1"/>
        <v>0</v>
      </c>
    </row>
    <row r="38" spans="1:17" x14ac:dyDescent="0.3">
      <c r="A38" s="85"/>
      <c r="B38" s="98"/>
      <c r="C38" s="56" t="s">
        <v>221</v>
      </c>
      <c r="D38" s="54"/>
      <c r="E38" s="54"/>
      <c r="F38" s="54"/>
      <c r="G38" s="54"/>
      <c r="H38" s="54"/>
      <c r="I38" s="54"/>
      <c r="J38" s="54"/>
      <c r="K38" s="54"/>
      <c r="L38" s="54"/>
      <c r="M38" s="54"/>
      <c r="N38" s="54"/>
      <c r="O38" s="54"/>
      <c r="P38" s="54"/>
      <c r="Q38" s="41">
        <f t="shared" si="1"/>
        <v>0</v>
      </c>
    </row>
    <row r="39" spans="1:17" x14ac:dyDescent="0.3">
      <c r="A39" s="85"/>
      <c r="B39" s="95" t="s">
        <v>222</v>
      </c>
      <c r="C39" s="56" t="s">
        <v>218</v>
      </c>
      <c r="D39" s="54"/>
      <c r="E39" s="54"/>
      <c r="F39" s="54"/>
      <c r="G39" s="54"/>
      <c r="H39" s="54"/>
      <c r="I39" s="54"/>
      <c r="J39" s="54"/>
      <c r="K39" s="54"/>
      <c r="L39" s="54"/>
      <c r="M39" s="54"/>
      <c r="N39" s="54"/>
      <c r="O39" s="54"/>
      <c r="P39" s="54"/>
      <c r="Q39" s="41">
        <f t="shared" si="1"/>
        <v>0</v>
      </c>
    </row>
    <row r="40" spans="1:17" x14ac:dyDescent="0.3">
      <c r="A40" s="85"/>
      <c r="B40" s="95"/>
      <c r="C40" s="56" t="s">
        <v>223</v>
      </c>
      <c r="D40" s="54"/>
      <c r="E40" s="54"/>
      <c r="F40" s="54"/>
      <c r="G40" s="54"/>
      <c r="H40" s="54"/>
      <c r="I40" s="54"/>
      <c r="J40" s="54"/>
      <c r="K40" s="54"/>
      <c r="L40" s="54"/>
      <c r="M40" s="54"/>
      <c r="N40" s="54"/>
      <c r="O40" s="54"/>
      <c r="P40" s="54"/>
      <c r="Q40" s="41">
        <f t="shared" si="1"/>
        <v>0</v>
      </c>
    </row>
    <row r="41" spans="1:17" x14ac:dyDescent="0.3">
      <c r="A41" s="85"/>
      <c r="B41" s="95"/>
      <c r="C41" s="56" t="s">
        <v>224</v>
      </c>
      <c r="D41" s="54"/>
      <c r="E41" s="54"/>
      <c r="F41" s="54"/>
      <c r="G41" s="54"/>
      <c r="H41" s="54"/>
      <c r="I41" s="54"/>
      <c r="J41" s="54"/>
      <c r="K41" s="54"/>
      <c r="L41" s="54"/>
      <c r="M41" s="54"/>
      <c r="N41" s="54"/>
      <c r="O41" s="54"/>
      <c r="P41" s="54"/>
      <c r="Q41" s="41">
        <f t="shared" si="1"/>
        <v>0</v>
      </c>
    </row>
    <row r="42" spans="1:17" ht="31.2" x14ac:dyDescent="0.3">
      <c r="A42" s="85"/>
      <c r="B42" s="95"/>
      <c r="C42" s="57" t="s">
        <v>225</v>
      </c>
      <c r="D42" s="54"/>
      <c r="E42" s="54"/>
      <c r="F42" s="54"/>
      <c r="G42" s="54"/>
      <c r="H42" s="54"/>
      <c r="I42" s="54"/>
      <c r="J42" s="54"/>
      <c r="K42" s="54"/>
      <c r="L42" s="54"/>
      <c r="M42" s="54"/>
      <c r="N42" s="54"/>
      <c r="O42" s="54"/>
      <c r="P42" s="54"/>
      <c r="Q42" s="42">
        <f t="shared" si="1"/>
        <v>0</v>
      </c>
    </row>
    <row r="43" spans="1:17" ht="31.2" x14ac:dyDescent="0.3">
      <c r="A43" s="85"/>
      <c r="B43" s="95" t="s">
        <v>226</v>
      </c>
      <c r="C43" s="57" t="s">
        <v>227</v>
      </c>
      <c r="D43" s="54"/>
      <c r="E43" s="54"/>
      <c r="F43" s="54"/>
      <c r="G43" s="54"/>
      <c r="H43" s="54"/>
      <c r="I43" s="54"/>
      <c r="J43" s="54"/>
      <c r="K43" s="54"/>
      <c r="L43" s="54"/>
      <c r="M43" s="54"/>
      <c r="N43" s="54"/>
      <c r="O43" s="54"/>
      <c r="P43" s="54"/>
      <c r="Q43" s="42">
        <f t="shared" si="1"/>
        <v>0</v>
      </c>
    </row>
    <row r="44" spans="1:17" x14ac:dyDescent="0.3">
      <c r="A44" s="85"/>
      <c r="B44" s="95"/>
      <c r="C44" s="56" t="s">
        <v>228</v>
      </c>
      <c r="D44" s="54"/>
      <c r="E44" s="54"/>
      <c r="F44" s="54"/>
      <c r="G44" s="54"/>
      <c r="H44" s="54"/>
      <c r="I44" s="54"/>
      <c r="J44" s="54"/>
      <c r="K44" s="54"/>
      <c r="L44" s="54"/>
      <c r="M44" s="54"/>
      <c r="N44" s="54"/>
      <c r="O44" s="54"/>
      <c r="P44" s="54"/>
      <c r="Q44" s="41">
        <f t="shared" si="1"/>
        <v>0</v>
      </c>
    </row>
    <row r="45" spans="1:17" x14ac:dyDescent="0.3">
      <c r="A45" s="85"/>
      <c r="B45" s="95"/>
      <c r="C45" s="56" t="s">
        <v>229</v>
      </c>
      <c r="D45" s="54"/>
      <c r="E45" s="54"/>
      <c r="F45" s="54"/>
      <c r="G45" s="54"/>
      <c r="H45" s="54"/>
      <c r="I45" s="54"/>
      <c r="J45" s="54"/>
      <c r="K45" s="54"/>
      <c r="L45" s="54"/>
      <c r="M45" s="54"/>
      <c r="N45" s="54"/>
      <c r="O45" s="54"/>
      <c r="P45" s="54"/>
      <c r="Q45" s="41">
        <f t="shared" si="1"/>
        <v>0</v>
      </c>
    </row>
    <row r="46" spans="1:17" x14ac:dyDescent="0.3">
      <c r="A46" s="85"/>
      <c r="B46" s="95"/>
      <c r="C46" s="56" t="s">
        <v>230</v>
      </c>
      <c r="D46" s="54"/>
      <c r="E46" s="54"/>
      <c r="F46" s="54"/>
      <c r="G46" s="54"/>
      <c r="H46" s="54"/>
      <c r="I46" s="54"/>
      <c r="J46" s="54"/>
      <c r="K46" s="54"/>
      <c r="L46" s="54"/>
      <c r="M46" s="54"/>
      <c r="N46" s="54"/>
      <c r="O46" s="54"/>
      <c r="P46" s="54"/>
      <c r="Q46" s="41">
        <f t="shared" si="1"/>
        <v>0</v>
      </c>
    </row>
    <row r="47" spans="1:17" x14ac:dyDescent="0.3">
      <c r="A47" s="85" t="s">
        <v>231</v>
      </c>
      <c r="B47" s="92" t="s">
        <v>232</v>
      </c>
      <c r="C47" s="56" t="s">
        <v>233</v>
      </c>
      <c r="D47" s="54"/>
      <c r="E47" s="54"/>
      <c r="F47" s="54"/>
      <c r="G47" s="54"/>
      <c r="H47" s="54"/>
      <c r="I47" s="54"/>
      <c r="J47" s="54"/>
      <c r="K47" s="54"/>
      <c r="L47" s="54"/>
      <c r="M47" s="54"/>
      <c r="N47" s="54"/>
      <c r="O47" s="54"/>
      <c r="P47" s="54"/>
      <c r="Q47" s="41">
        <f t="shared" si="1"/>
        <v>0</v>
      </c>
    </row>
    <row r="48" spans="1:17" x14ac:dyDescent="0.3">
      <c r="A48" s="85"/>
      <c r="B48" s="93"/>
      <c r="C48" s="56" t="s">
        <v>234</v>
      </c>
      <c r="D48" s="54"/>
      <c r="E48" s="54"/>
      <c r="F48" s="54"/>
      <c r="G48" s="54"/>
      <c r="H48" s="54"/>
      <c r="I48" s="54"/>
      <c r="J48" s="54"/>
      <c r="K48" s="54"/>
      <c r="L48" s="54"/>
      <c r="M48" s="54"/>
      <c r="N48" s="54"/>
      <c r="O48" s="54"/>
      <c r="P48" s="54"/>
      <c r="Q48" s="41">
        <f t="shared" si="1"/>
        <v>0</v>
      </c>
    </row>
    <row r="49" spans="1:17" x14ac:dyDescent="0.3">
      <c r="A49" s="85"/>
      <c r="B49" s="93"/>
      <c r="C49" s="56" t="s">
        <v>235</v>
      </c>
      <c r="D49" s="54"/>
      <c r="E49" s="54"/>
      <c r="F49" s="54"/>
      <c r="G49" s="54"/>
      <c r="H49" s="54"/>
      <c r="I49" s="54"/>
      <c r="J49" s="54"/>
      <c r="K49" s="54"/>
      <c r="L49" s="54"/>
      <c r="M49" s="54"/>
      <c r="N49" s="54"/>
      <c r="O49" s="54"/>
      <c r="P49" s="54"/>
      <c r="Q49" s="41">
        <f t="shared" si="1"/>
        <v>0</v>
      </c>
    </row>
    <row r="50" spans="1:17" x14ac:dyDescent="0.3">
      <c r="A50" s="85"/>
      <c r="B50" s="93"/>
      <c r="C50" s="56" t="s">
        <v>236</v>
      </c>
      <c r="D50" s="54" t="s">
        <v>284</v>
      </c>
      <c r="E50" s="54"/>
      <c r="F50" s="54"/>
      <c r="G50" s="54"/>
      <c r="H50" s="54"/>
      <c r="I50" s="54"/>
      <c r="J50" s="54"/>
      <c r="K50" s="54"/>
      <c r="L50" s="54"/>
      <c r="M50" s="54"/>
      <c r="N50" s="54"/>
      <c r="O50" s="54"/>
      <c r="P50" s="54"/>
      <c r="Q50" s="41">
        <f t="shared" si="1"/>
        <v>1</v>
      </c>
    </row>
    <row r="51" spans="1:17" x14ac:dyDescent="0.3">
      <c r="A51" s="85"/>
      <c r="B51" s="93"/>
      <c r="C51" s="56" t="s">
        <v>237</v>
      </c>
      <c r="D51" s="54"/>
      <c r="E51" s="54"/>
      <c r="F51" s="54"/>
      <c r="G51" s="54"/>
      <c r="H51" s="54"/>
      <c r="I51" s="54"/>
      <c r="J51" s="54"/>
      <c r="K51" s="54"/>
      <c r="L51" s="54"/>
      <c r="M51" s="54"/>
      <c r="N51" s="54"/>
      <c r="O51" s="54"/>
      <c r="P51" s="54"/>
      <c r="Q51" s="41">
        <f t="shared" si="1"/>
        <v>0</v>
      </c>
    </row>
    <row r="52" spans="1:17" x14ac:dyDescent="0.3">
      <c r="A52" s="85"/>
      <c r="B52" s="93"/>
      <c r="C52" s="56" t="s">
        <v>238</v>
      </c>
      <c r="D52" s="54"/>
      <c r="E52" s="54"/>
      <c r="F52" s="54"/>
      <c r="G52" s="54"/>
      <c r="H52" s="54"/>
      <c r="I52" s="54"/>
      <c r="J52" s="54"/>
      <c r="K52" s="54"/>
      <c r="L52" s="54"/>
      <c r="M52" s="54"/>
      <c r="N52" s="54"/>
      <c r="O52" s="54"/>
      <c r="P52" s="54"/>
      <c r="Q52" s="41">
        <f t="shared" si="1"/>
        <v>0</v>
      </c>
    </row>
    <row r="53" spans="1:17" x14ac:dyDescent="0.3">
      <c r="A53" s="85"/>
      <c r="B53" s="94"/>
      <c r="C53" s="57" t="s">
        <v>280</v>
      </c>
      <c r="D53" s="54"/>
      <c r="E53" s="54"/>
      <c r="F53" s="54"/>
      <c r="G53" s="54"/>
      <c r="H53" s="54"/>
      <c r="I53" s="54"/>
      <c r="J53" s="54"/>
      <c r="K53" s="54" t="s">
        <v>284</v>
      </c>
      <c r="L53" s="54"/>
      <c r="M53" s="54"/>
      <c r="N53" s="54"/>
      <c r="O53" s="54"/>
      <c r="P53" s="54"/>
      <c r="Q53" s="42">
        <f t="shared" si="1"/>
        <v>1</v>
      </c>
    </row>
    <row r="54" spans="1:17" x14ac:dyDescent="0.3">
      <c r="A54" s="85"/>
      <c r="B54" s="95" t="s">
        <v>239</v>
      </c>
      <c r="C54" s="57" t="s">
        <v>267</v>
      </c>
      <c r="D54" s="54"/>
      <c r="E54" s="54" t="s">
        <v>284</v>
      </c>
      <c r="F54" s="54"/>
      <c r="G54" s="54"/>
      <c r="H54" s="54"/>
      <c r="I54" s="54"/>
      <c r="J54" s="54"/>
      <c r="K54" s="54"/>
      <c r="L54" s="54"/>
      <c r="M54" s="54"/>
      <c r="N54" s="54"/>
      <c r="O54" s="54"/>
      <c r="P54" s="54"/>
      <c r="Q54" s="42">
        <f t="shared" si="1"/>
        <v>1</v>
      </c>
    </row>
    <row r="55" spans="1:17" x14ac:dyDescent="0.3">
      <c r="A55" s="85"/>
      <c r="B55" s="95"/>
      <c r="C55" s="56" t="s">
        <v>240</v>
      </c>
      <c r="D55" s="54"/>
      <c r="E55" s="54"/>
      <c r="F55" s="54"/>
      <c r="G55" s="54"/>
      <c r="H55" s="54" t="s">
        <v>284</v>
      </c>
      <c r="I55" s="54"/>
      <c r="J55" s="54"/>
      <c r="K55" s="54"/>
      <c r="L55" s="54"/>
      <c r="M55" s="54"/>
      <c r="N55" s="54"/>
      <c r="O55" s="54"/>
      <c r="P55" s="54"/>
      <c r="Q55" s="41">
        <f t="shared" si="1"/>
        <v>1</v>
      </c>
    </row>
    <row r="56" spans="1:17" x14ac:dyDescent="0.3">
      <c r="A56" s="85"/>
      <c r="B56" s="95" t="s">
        <v>241</v>
      </c>
      <c r="C56" s="56" t="s">
        <v>218</v>
      </c>
      <c r="D56" s="54"/>
      <c r="E56" s="54"/>
      <c r="F56" s="54"/>
      <c r="G56" s="54"/>
      <c r="H56" s="54"/>
      <c r="I56" s="54"/>
      <c r="J56" s="54"/>
      <c r="K56" s="54"/>
      <c r="L56" s="54"/>
      <c r="M56" s="54"/>
      <c r="N56" s="54"/>
      <c r="O56" s="54"/>
      <c r="P56" s="54"/>
      <c r="Q56" s="41">
        <f t="shared" si="1"/>
        <v>0</v>
      </c>
    </row>
    <row r="57" spans="1:17" x14ac:dyDescent="0.3">
      <c r="A57" s="85"/>
      <c r="B57" s="95"/>
      <c r="C57" s="56" t="s">
        <v>242</v>
      </c>
      <c r="D57" s="54"/>
      <c r="E57" s="54"/>
      <c r="F57" s="54"/>
      <c r="G57" s="54"/>
      <c r="H57" s="54"/>
      <c r="I57" s="54"/>
      <c r="J57" s="54"/>
      <c r="K57" s="54"/>
      <c r="L57" s="54"/>
      <c r="M57" s="54"/>
      <c r="N57" s="54"/>
      <c r="O57" s="54"/>
      <c r="P57" s="54"/>
      <c r="Q57" s="41">
        <f t="shared" si="1"/>
        <v>0</v>
      </c>
    </row>
    <row r="58" spans="1:17" ht="31.2" x14ac:dyDescent="0.3">
      <c r="A58" s="85"/>
      <c r="B58" s="95"/>
      <c r="C58" s="56" t="s">
        <v>243</v>
      </c>
      <c r="D58" s="54"/>
      <c r="E58" s="54"/>
      <c r="F58" s="54"/>
      <c r="G58" s="54"/>
      <c r="H58" s="54"/>
      <c r="I58" s="54"/>
      <c r="J58" s="54"/>
      <c r="K58" s="54"/>
      <c r="L58" s="54"/>
      <c r="M58" s="54"/>
      <c r="N58" s="54"/>
      <c r="O58" s="54"/>
      <c r="P58" s="54"/>
      <c r="Q58" s="42">
        <f t="shared" si="1"/>
        <v>0</v>
      </c>
    </row>
    <row r="59" spans="1:17" x14ac:dyDescent="0.3">
      <c r="A59" s="96" t="s">
        <v>244</v>
      </c>
      <c r="B59" s="95" t="s">
        <v>245</v>
      </c>
      <c r="C59" s="56" t="s">
        <v>246</v>
      </c>
      <c r="D59" s="54"/>
      <c r="E59" s="54"/>
      <c r="F59" s="54"/>
      <c r="G59" s="54"/>
      <c r="H59" s="54"/>
      <c r="I59" s="54"/>
      <c r="J59" s="54"/>
      <c r="K59" s="54"/>
      <c r="L59" s="54"/>
      <c r="M59" s="54"/>
      <c r="N59" s="54"/>
      <c r="O59" s="54"/>
      <c r="P59" s="54"/>
      <c r="Q59" s="41">
        <f t="shared" si="1"/>
        <v>0</v>
      </c>
    </row>
    <row r="60" spans="1:17" x14ac:dyDescent="0.3">
      <c r="A60" s="97"/>
      <c r="B60" s="95"/>
      <c r="C60" s="56" t="s">
        <v>247</v>
      </c>
      <c r="D60" s="54"/>
      <c r="E60" s="54"/>
      <c r="F60" s="54"/>
      <c r="G60" s="54"/>
      <c r="H60" s="54"/>
      <c r="I60" s="54"/>
      <c r="J60" s="54"/>
      <c r="K60" s="54"/>
      <c r="L60" s="54"/>
      <c r="M60" s="54"/>
      <c r="N60" s="54"/>
      <c r="O60" s="54"/>
      <c r="P60" s="54"/>
      <c r="Q60" s="41">
        <f t="shared" si="1"/>
        <v>0</v>
      </c>
    </row>
    <row r="61" spans="1:17" x14ac:dyDescent="0.3">
      <c r="A61" s="97"/>
      <c r="B61" s="92" t="s">
        <v>248</v>
      </c>
      <c r="C61" s="56" t="s">
        <v>249</v>
      </c>
      <c r="D61" s="54"/>
      <c r="E61" s="54"/>
      <c r="F61" s="54"/>
      <c r="G61" s="54"/>
      <c r="H61" s="54"/>
      <c r="I61" s="54"/>
      <c r="J61" s="54"/>
      <c r="K61" s="54"/>
      <c r="L61" s="54"/>
      <c r="M61" s="54"/>
      <c r="N61" s="54"/>
      <c r="O61" s="54"/>
      <c r="P61" s="54"/>
      <c r="Q61" s="41">
        <f t="shared" si="1"/>
        <v>0</v>
      </c>
    </row>
    <row r="62" spans="1:17" x14ac:dyDescent="0.3">
      <c r="A62" s="97"/>
      <c r="B62" s="93"/>
      <c r="C62" s="56" t="s">
        <v>250</v>
      </c>
      <c r="D62" s="54"/>
      <c r="E62" s="54"/>
      <c r="F62" s="54"/>
      <c r="G62" s="54"/>
      <c r="H62" s="54"/>
      <c r="I62" s="54"/>
      <c r="J62" s="54"/>
      <c r="K62" s="54"/>
      <c r="L62" s="54"/>
      <c r="M62" s="54"/>
      <c r="N62" s="54"/>
      <c r="O62" s="54"/>
      <c r="P62" s="54"/>
      <c r="Q62" s="41">
        <f t="shared" si="1"/>
        <v>0</v>
      </c>
    </row>
    <row r="63" spans="1:17" x14ac:dyDescent="0.3">
      <c r="A63" s="97"/>
      <c r="B63" s="93"/>
      <c r="C63" s="56" t="s">
        <v>251</v>
      </c>
      <c r="D63" s="54" t="s">
        <v>284</v>
      </c>
      <c r="E63" s="54"/>
      <c r="F63" s="54"/>
      <c r="G63" s="54"/>
      <c r="H63" s="54"/>
      <c r="I63" s="54"/>
      <c r="J63" s="54"/>
      <c r="K63" s="54"/>
      <c r="L63" s="54"/>
      <c r="M63" s="54"/>
      <c r="N63" s="54"/>
      <c r="O63" s="54"/>
      <c r="P63" s="54"/>
      <c r="Q63" s="41">
        <f t="shared" si="1"/>
        <v>1</v>
      </c>
    </row>
    <row r="64" spans="1:17" ht="31.2" x14ac:dyDescent="0.3">
      <c r="A64" s="97"/>
      <c r="B64" s="94"/>
      <c r="C64" s="56" t="s">
        <v>252</v>
      </c>
      <c r="D64" s="54"/>
      <c r="E64" s="54"/>
      <c r="F64" s="54"/>
      <c r="G64" s="54"/>
      <c r="H64" s="54"/>
      <c r="I64" s="54"/>
      <c r="J64" s="54"/>
      <c r="K64" s="54"/>
      <c r="L64" s="54"/>
      <c r="M64" s="54"/>
      <c r="N64" s="54"/>
      <c r="O64" s="54"/>
      <c r="P64" s="54"/>
      <c r="Q64" s="42">
        <f t="shared" si="1"/>
        <v>0</v>
      </c>
    </row>
    <row r="65" spans="1:17" x14ac:dyDescent="0.3">
      <c r="A65" s="97"/>
      <c r="B65" s="92" t="s">
        <v>253</v>
      </c>
      <c r="C65" s="56" t="s">
        <v>254</v>
      </c>
      <c r="D65" s="54"/>
      <c r="E65" s="54" t="s">
        <v>284</v>
      </c>
      <c r="F65" s="54"/>
      <c r="G65" s="54"/>
      <c r="H65" s="54"/>
      <c r="I65" s="54"/>
      <c r="J65" s="54"/>
      <c r="K65" s="54"/>
      <c r="L65" s="54"/>
      <c r="M65" s="54"/>
      <c r="N65" s="54"/>
      <c r="O65" s="54"/>
      <c r="P65" s="54"/>
      <c r="Q65" s="41">
        <f t="shared" si="1"/>
        <v>1</v>
      </c>
    </row>
    <row r="66" spans="1:17" x14ac:dyDescent="0.3">
      <c r="A66" s="97"/>
      <c r="B66" s="93"/>
      <c r="C66" s="53" t="s">
        <v>255</v>
      </c>
      <c r="D66" s="54"/>
      <c r="E66" s="54"/>
      <c r="F66" s="54"/>
      <c r="G66" s="54"/>
      <c r="H66" s="54"/>
      <c r="I66" s="54"/>
      <c r="J66" s="54"/>
      <c r="K66" s="54"/>
      <c r="L66" s="54"/>
      <c r="M66" s="54"/>
      <c r="N66" s="54"/>
      <c r="O66" s="54"/>
      <c r="P66" s="54"/>
      <c r="Q66" s="41">
        <f t="shared" si="1"/>
        <v>0</v>
      </c>
    </row>
    <row r="67" spans="1:17" ht="31.2" x14ac:dyDescent="0.3">
      <c r="A67" s="97"/>
      <c r="B67" s="93"/>
      <c r="C67" s="56" t="s">
        <v>256</v>
      </c>
      <c r="D67" s="54"/>
      <c r="E67" s="54"/>
      <c r="F67" s="54"/>
      <c r="G67" s="54"/>
      <c r="H67" s="54"/>
      <c r="I67" s="54"/>
      <c r="J67" s="54"/>
      <c r="K67" s="54"/>
      <c r="L67" s="54"/>
      <c r="M67" s="54"/>
      <c r="N67" s="54"/>
      <c r="O67" s="54"/>
      <c r="P67" s="54"/>
      <c r="Q67" s="42">
        <f t="shared" si="1"/>
        <v>0</v>
      </c>
    </row>
    <row r="68" spans="1:17" ht="46.8" x14ac:dyDescent="0.3">
      <c r="A68" s="97"/>
      <c r="B68" s="93"/>
      <c r="C68" s="56" t="s">
        <v>257</v>
      </c>
      <c r="D68" s="54"/>
      <c r="E68" s="54"/>
      <c r="F68" s="54"/>
      <c r="G68" s="54"/>
      <c r="H68" s="54"/>
      <c r="I68" s="54"/>
      <c r="J68" s="54"/>
      <c r="K68" s="54"/>
      <c r="L68" s="54"/>
      <c r="M68" s="54"/>
      <c r="N68" s="54" t="s">
        <v>284</v>
      </c>
      <c r="O68" s="54"/>
      <c r="P68" s="54"/>
      <c r="Q68" s="42">
        <f t="shared" si="1"/>
        <v>1</v>
      </c>
    </row>
    <row r="69" spans="1:17" x14ac:dyDescent="0.3">
      <c r="A69" s="85" t="s">
        <v>258</v>
      </c>
      <c r="B69" s="85" t="s">
        <v>259</v>
      </c>
      <c r="C69" s="53" t="s">
        <v>260</v>
      </c>
      <c r="D69" s="54"/>
      <c r="E69" s="54"/>
      <c r="F69" s="54"/>
      <c r="G69" s="54"/>
      <c r="H69" s="54"/>
      <c r="I69" s="54"/>
      <c r="J69" s="54"/>
      <c r="K69" s="54"/>
      <c r="L69" s="54"/>
      <c r="M69" s="54"/>
      <c r="N69" s="54"/>
      <c r="O69" s="54"/>
      <c r="P69" s="54"/>
      <c r="Q69" s="41">
        <f t="shared" si="1"/>
        <v>0</v>
      </c>
    </row>
    <row r="70" spans="1:17" x14ac:dyDescent="0.3">
      <c r="A70" s="85"/>
      <c r="B70" s="85"/>
      <c r="C70" s="53" t="s">
        <v>261</v>
      </c>
      <c r="D70" s="54"/>
      <c r="E70" s="54"/>
      <c r="F70" s="54"/>
      <c r="G70" s="54"/>
      <c r="H70" s="54"/>
      <c r="I70" s="54"/>
      <c r="J70" s="54"/>
      <c r="K70" s="54"/>
      <c r="L70" s="54"/>
      <c r="M70" s="54"/>
      <c r="N70" s="54"/>
      <c r="O70" s="54"/>
      <c r="P70" s="54"/>
      <c r="Q70" s="41">
        <f t="shared" si="1"/>
        <v>0</v>
      </c>
    </row>
    <row r="71" spans="1:17" x14ac:dyDescent="0.3">
      <c r="A71" s="85"/>
      <c r="B71" s="85"/>
      <c r="C71" s="53" t="s">
        <v>262</v>
      </c>
      <c r="D71" s="54"/>
      <c r="E71" s="54"/>
      <c r="F71" s="54"/>
      <c r="G71" s="54"/>
      <c r="H71" s="54"/>
      <c r="I71" s="54"/>
      <c r="J71" s="54"/>
      <c r="K71" s="54"/>
      <c r="L71" s="54"/>
      <c r="M71" s="54"/>
      <c r="N71" s="54"/>
      <c r="O71" s="54"/>
      <c r="P71" s="54"/>
      <c r="Q71" s="41">
        <f t="shared" si="1"/>
        <v>0</v>
      </c>
    </row>
    <row r="72" spans="1:17" x14ac:dyDescent="0.3">
      <c r="A72" s="85"/>
      <c r="B72" s="85"/>
      <c r="C72" s="53" t="s">
        <v>263</v>
      </c>
      <c r="D72" s="54"/>
      <c r="E72" s="54"/>
      <c r="F72" s="54"/>
      <c r="G72" s="54"/>
      <c r="H72" s="54"/>
      <c r="I72" s="54"/>
      <c r="J72" s="54"/>
      <c r="K72" s="54"/>
      <c r="L72" s="54"/>
      <c r="M72" s="54"/>
      <c r="N72" s="54"/>
      <c r="O72" s="54"/>
      <c r="P72" s="54"/>
      <c r="Q72" s="41">
        <f t="shared" si="1"/>
        <v>0</v>
      </c>
    </row>
    <row r="73" spans="1:17" x14ac:dyDescent="0.3">
      <c r="A73" s="89" t="s">
        <v>264</v>
      </c>
      <c r="B73" s="90"/>
      <c r="C73" s="91"/>
      <c r="D73" s="86">
        <f>COUNTA(D10:G72)</f>
        <v>5</v>
      </c>
      <c r="E73" s="87"/>
      <c r="F73" s="87"/>
      <c r="G73" s="88"/>
      <c r="H73" s="86">
        <f>COUNTA(H10:J72)</f>
        <v>3</v>
      </c>
      <c r="I73" s="87"/>
      <c r="J73" s="88"/>
      <c r="K73" s="86">
        <f>COUNTA(K10:M72)</f>
        <v>1</v>
      </c>
      <c r="L73" s="87"/>
      <c r="M73" s="88"/>
      <c r="N73" s="86">
        <f>COUNTA(N10:P72)</f>
        <v>1</v>
      </c>
      <c r="O73" s="87"/>
      <c r="P73" s="88"/>
      <c r="Q73" s="43" t="str">
        <f>"Tổng số câu của bài thi : "&amp;SUM(Q10:Q72)</f>
        <v>Tổng số câu của bài thi : 10</v>
      </c>
    </row>
    <row r="74" spans="1:17" x14ac:dyDescent="0.3">
      <c r="A74" s="89" t="s">
        <v>265</v>
      </c>
      <c r="B74" s="90"/>
      <c r="C74" s="91"/>
      <c r="D74" s="86" t="str">
        <f>ROUND(D73*D7,1)&amp;" %"</f>
        <v>50 %</v>
      </c>
      <c r="E74" s="87"/>
      <c r="F74" s="87"/>
      <c r="G74" s="88"/>
      <c r="H74" s="86" t="str">
        <f>ROUND(H73*D7,1)&amp;" %"</f>
        <v>30 %</v>
      </c>
      <c r="I74" s="87"/>
      <c r="J74" s="88"/>
      <c r="K74" s="86" t="str">
        <f>ROUND(K73*D7,1)&amp;" %"</f>
        <v>10 %</v>
      </c>
      <c r="L74" s="87"/>
      <c r="M74" s="88"/>
      <c r="N74" s="86" t="str">
        <f>ROUND(N73*D7,1)&amp;" %"</f>
        <v>10 %</v>
      </c>
      <c r="O74" s="87"/>
      <c r="P74" s="88"/>
      <c r="Q74" s="43" t="str">
        <f>"Tổng tỉ lệ các mức "&amp;ROUND(D7*SUM(Q10:Q72),1)&amp;"%"</f>
        <v>Tổng tỉ lệ các mức 100%</v>
      </c>
    </row>
    <row r="75" spans="1:17" x14ac:dyDescent="0.3">
      <c r="A75" s="58" t="s">
        <v>266</v>
      </c>
      <c r="B75" s="59"/>
      <c r="C75" s="60"/>
      <c r="D75" s="86">
        <f>D73*$D$6</f>
        <v>5</v>
      </c>
      <c r="E75" s="87"/>
      <c r="F75" s="87"/>
      <c r="G75" s="88"/>
      <c r="H75" s="86">
        <f>H73*$D$6</f>
        <v>3</v>
      </c>
      <c r="I75" s="87"/>
      <c r="J75" s="88"/>
      <c r="K75" s="86">
        <f>K73*$D$6</f>
        <v>1</v>
      </c>
      <c r="L75" s="87"/>
      <c r="M75" s="88"/>
      <c r="N75" s="86">
        <f>N73*$D$6</f>
        <v>1</v>
      </c>
      <c r="O75" s="87"/>
      <c r="P75" s="88"/>
      <c r="Q75" s="43" t="str">
        <f>"Điểm tối đa của bài thi : "&amp;SUM(D75+H75+K75+N75)</f>
        <v>Điểm tối đa của bài thi : 10</v>
      </c>
    </row>
    <row r="76" spans="1:17" x14ac:dyDescent="0.3">
      <c r="A76" s="61"/>
    </row>
    <row r="77" spans="1:17" x14ac:dyDescent="0.3">
      <c r="A77" s="83" t="s">
        <v>185</v>
      </c>
      <c r="B77" s="83"/>
      <c r="C77" s="83"/>
    </row>
    <row r="78" spans="1:17" x14ac:dyDescent="0.3">
      <c r="A78" s="84" t="s">
        <v>271</v>
      </c>
      <c r="B78" s="84"/>
      <c r="C78" s="84"/>
    </row>
    <row r="79" spans="1:17" x14ac:dyDescent="0.3">
      <c r="B79" s="62" t="s">
        <v>269</v>
      </c>
      <c r="C79" s="62"/>
    </row>
    <row r="80" spans="1:17" x14ac:dyDescent="0.3">
      <c r="A80" s="45" t="s">
        <v>272</v>
      </c>
      <c r="B80" s="62"/>
      <c r="C80" s="62"/>
    </row>
    <row r="81" spans="1:3" x14ac:dyDescent="0.3">
      <c r="A81" s="45" t="s">
        <v>273</v>
      </c>
      <c r="B81" s="62"/>
      <c r="C81" s="62"/>
    </row>
    <row r="82" spans="1:3" x14ac:dyDescent="0.3">
      <c r="A82" s="45" t="s">
        <v>283</v>
      </c>
      <c r="B82" s="62"/>
      <c r="C82" s="62"/>
    </row>
    <row r="83" spans="1:3" x14ac:dyDescent="0.3">
      <c r="A83" s="45" t="s">
        <v>274</v>
      </c>
      <c r="B83" s="62"/>
      <c r="C83" s="62"/>
    </row>
    <row r="84" spans="1:3" x14ac:dyDescent="0.3">
      <c r="A84" s="45" t="s">
        <v>275</v>
      </c>
      <c r="B84" s="62"/>
      <c r="C84" s="62"/>
    </row>
    <row r="85" spans="1:3" x14ac:dyDescent="0.3">
      <c r="A85" s="45" t="s">
        <v>276</v>
      </c>
      <c r="B85" s="62"/>
      <c r="C85" s="62"/>
    </row>
    <row r="86" spans="1:3" x14ac:dyDescent="0.3">
      <c r="A86" s="84" t="s">
        <v>270</v>
      </c>
      <c r="B86" s="84"/>
      <c r="C86" s="84"/>
    </row>
    <row r="87" spans="1:3" x14ac:dyDescent="0.3">
      <c r="A87" s="45" t="s">
        <v>277</v>
      </c>
      <c r="B87" s="62"/>
      <c r="C87" s="62"/>
    </row>
    <row r="88" spans="1:3" x14ac:dyDescent="0.3">
      <c r="A88" s="45" t="s">
        <v>278</v>
      </c>
      <c r="B88" s="62"/>
      <c r="C88" s="62"/>
    </row>
    <row r="89" spans="1:3" x14ac:dyDescent="0.3">
      <c r="A89" s="45" t="s">
        <v>279</v>
      </c>
      <c r="B89" s="62"/>
      <c r="C89" s="62"/>
    </row>
    <row r="90" spans="1:3" x14ac:dyDescent="0.3">
      <c r="A90" s="45" t="s">
        <v>281</v>
      </c>
      <c r="B90" s="62"/>
      <c r="C90" s="62"/>
    </row>
    <row r="91" spans="1:3" x14ac:dyDescent="0.3">
      <c r="B91" s="62"/>
      <c r="C91" s="62"/>
    </row>
    <row r="92" spans="1:3" x14ac:dyDescent="0.3">
      <c r="B92" s="62"/>
      <c r="C92" s="62"/>
    </row>
    <row r="93" spans="1:3" x14ac:dyDescent="0.3">
      <c r="B93" s="62"/>
      <c r="C93" s="62"/>
    </row>
    <row r="99" spans="3:17" x14ac:dyDescent="0.3">
      <c r="C99" s="45"/>
      <c r="D99" s="45"/>
      <c r="E99" s="45"/>
      <c r="F99" s="45"/>
      <c r="G99" s="45"/>
      <c r="H99" s="45"/>
      <c r="I99" s="45"/>
      <c r="J99" s="45"/>
      <c r="K99" s="45"/>
      <c r="L99" s="45"/>
      <c r="M99" s="45"/>
      <c r="N99" s="45"/>
      <c r="O99" s="45"/>
      <c r="P99" s="45"/>
      <c r="Q99" s="45"/>
    </row>
    <row r="100" spans="3:17" x14ac:dyDescent="0.3">
      <c r="C100" s="45"/>
      <c r="D100" s="45"/>
      <c r="E100" s="45"/>
      <c r="F100" s="45"/>
      <c r="G100" s="45"/>
      <c r="H100" s="45"/>
      <c r="I100" s="45"/>
      <c r="J100" s="45"/>
      <c r="K100" s="45"/>
      <c r="L100" s="45"/>
      <c r="M100" s="45"/>
      <c r="N100" s="45"/>
      <c r="O100" s="45"/>
      <c r="P100" s="45"/>
      <c r="Q100" s="45"/>
    </row>
    <row r="101" spans="3:17" x14ac:dyDescent="0.3">
      <c r="C101" s="45"/>
      <c r="D101" s="45"/>
      <c r="E101" s="45"/>
      <c r="F101" s="45"/>
      <c r="G101" s="45"/>
      <c r="H101" s="45"/>
      <c r="I101" s="45"/>
      <c r="J101" s="45"/>
      <c r="K101" s="45"/>
      <c r="L101" s="45"/>
      <c r="M101" s="45"/>
      <c r="N101" s="45"/>
      <c r="O101" s="45"/>
      <c r="P101" s="45"/>
      <c r="Q101" s="45"/>
    </row>
    <row r="102" spans="3:17" x14ac:dyDescent="0.3">
      <c r="C102" s="45"/>
      <c r="D102" s="45"/>
      <c r="E102" s="45"/>
      <c r="F102" s="45"/>
      <c r="G102" s="45"/>
      <c r="H102" s="45"/>
      <c r="I102" s="45"/>
      <c r="J102" s="45"/>
      <c r="K102" s="45"/>
      <c r="L102" s="45"/>
      <c r="M102" s="45"/>
      <c r="N102" s="45"/>
      <c r="O102" s="45"/>
      <c r="P102" s="45"/>
      <c r="Q102" s="45"/>
    </row>
    <row r="103" spans="3:17" x14ac:dyDescent="0.3">
      <c r="C103" s="45"/>
      <c r="D103" s="45"/>
      <c r="E103" s="45"/>
      <c r="F103" s="45"/>
      <c r="G103" s="45"/>
      <c r="H103" s="45"/>
      <c r="I103" s="45"/>
      <c r="J103" s="45"/>
      <c r="K103" s="45"/>
      <c r="L103" s="45"/>
      <c r="M103" s="45"/>
      <c r="N103" s="45"/>
      <c r="O103" s="45"/>
      <c r="P103" s="45"/>
      <c r="Q103" s="45"/>
    </row>
    <row r="104" spans="3:17" x14ac:dyDescent="0.3">
      <c r="C104" s="45"/>
      <c r="D104" s="45"/>
      <c r="E104" s="45"/>
      <c r="F104" s="45"/>
      <c r="G104" s="45"/>
      <c r="H104" s="45"/>
      <c r="I104" s="45"/>
      <c r="J104" s="45"/>
      <c r="K104" s="45"/>
      <c r="L104" s="45"/>
      <c r="M104" s="45"/>
      <c r="N104" s="45"/>
      <c r="O104" s="45"/>
      <c r="P104" s="45"/>
      <c r="Q104" s="45"/>
    </row>
    <row r="105" spans="3:17" x14ac:dyDescent="0.3">
      <c r="C105" s="45"/>
      <c r="D105" s="45"/>
      <c r="E105" s="45"/>
      <c r="F105" s="45"/>
      <c r="G105" s="45"/>
      <c r="H105" s="45"/>
      <c r="I105" s="45"/>
      <c r="J105" s="45"/>
      <c r="K105" s="45"/>
      <c r="L105" s="45"/>
      <c r="M105" s="45"/>
      <c r="N105" s="45"/>
      <c r="O105" s="45"/>
      <c r="P105" s="45"/>
      <c r="Q105" s="45"/>
    </row>
    <row r="106" spans="3:17" x14ac:dyDescent="0.3">
      <c r="C106" s="45"/>
      <c r="D106" s="45"/>
      <c r="E106" s="45"/>
      <c r="F106" s="45"/>
      <c r="G106" s="45"/>
      <c r="H106" s="45"/>
      <c r="I106" s="45"/>
      <c r="J106" s="45"/>
      <c r="K106" s="45"/>
      <c r="L106" s="45"/>
      <c r="M106" s="45"/>
      <c r="N106" s="45"/>
      <c r="O106" s="45"/>
      <c r="P106" s="45"/>
      <c r="Q106" s="45"/>
    </row>
    <row r="107" spans="3:17" x14ac:dyDescent="0.3">
      <c r="C107" s="45"/>
      <c r="D107" s="45"/>
      <c r="E107" s="45"/>
      <c r="F107" s="45"/>
      <c r="G107" s="45"/>
      <c r="H107" s="45"/>
      <c r="I107" s="45"/>
      <c r="J107" s="45"/>
      <c r="K107" s="45"/>
      <c r="L107" s="45"/>
      <c r="M107" s="45"/>
      <c r="N107" s="45"/>
      <c r="O107" s="45"/>
      <c r="P107" s="45"/>
      <c r="Q107" s="45"/>
    </row>
  </sheetData>
  <sheetProtection password="CF85" sheet="1" objects="1" scenarios="1"/>
  <mergeCells count="46">
    <mergeCell ref="G1:J1"/>
    <mergeCell ref="G3:J3"/>
    <mergeCell ref="L3:P3"/>
    <mergeCell ref="A8:Q8"/>
    <mergeCell ref="A9:C9"/>
    <mergeCell ref="D9:G9"/>
    <mergeCell ref="H9:J9"/>
    <mergeCell ref="K9:M9"/>
    <mergeCell ref="N9:P9"/>
    <mergeCell ref="B28:B34"/>
    <mergeCell ref="A35:A46"/>
    <mergeCell ref="B35:B38"/>
    <mergeCell ref="B39:B42"/>
    <mergeCell ref="B43:B46"/>
    <mergeCell ref="A10:A34"/>
    <mergeCell ref="B10:B14"/>
    <mergeCell ref="B15:B19"/>
    <mergeCell ref="B20:B23"/>
    <mergeCell ref="B24:B27"/>
    <mergeCell ref="A47:A58"/>
    <mergeCell ref="B47:B53"/>
    <mergeCell ref="B54:B55"/>
    <mergeCell ref="B56:B58"/>
    <mergeCell ref="A59:A68"/>
    <mergeCell ref="B59:B60"/>
    <mergeCell ref="B61:B64"/>
    <mergeCell ref="B65:B68"/>
    <mergeCell ref="N75:P75"/>
    <mergeCell ref="A73:C73"/>
    <mergeCell ref="D73:G73"/>
    <mergeCell ref="H73:J73"/>
    <mergeCell ref="K73:M73"/>
    <mergeCell ref="D75:G75"/>
    <mergeCell ref="H75:J75"/>
    <mergeCell ref="K75:M75"/>
    <mergeCell ref="N73:P73"/>
    <mergeCell ref="A74:C74"/>
    <mergeCell ref="D74:G74"/>
    <mergeCell ref="H74:J74"/>
    <mergeCell ref="K74:M74"/>
    <mergeCell ref="N74:P74"/>
    <mergeCell ref="A77:C77"/>
    <mergeCell ref="A78:C78"/>
    <mergeCell ref="A86:C86"/>
    <mergeCell ref="A69:A72"/>
    <mergeCell ref="B69:B72"/>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
  <sheetViews>
    <sheetView workbookViewId="0">
      <selection activeCell="D21" sqref="D21"/>
    </sheetView>
  </sheetViews>
  <sheetFormatPr defaultColWidth="12.44140625" defaultRowHeight="14.4" x14ac:dyDescent="0.3"/>
  <cols>
    <col min="1" max="1" width="6.88671875" customWidth="1"/>
  </cols>
  <sheetData>
    <row r="1" spans="1:12" ht="18" x14ac:dyDescent="0.3">
      <c r="A1" s="14" t="s">
        <v>43</v>
      </c>
    </row>
    <row r="2" spans="1:12" s="16" customFormat="1" ht="70.05" customHeight="1" x14ac:dyDescent="0.3">
      <c r="A2" s="15">
        <v>1</v>
      </c>
      <c r="B2" s="76" t="s">
        <v>44</v>
      </c>
      <c r="C2" s="76"/>
      <c r="D2" s="76"/>
      <c r="E2" s="76"/>
      <c r="F2" s="76"/>
      <c r="G2" s="76"/>
      <c r="H2" s="76"/>
      <c r="I2" s="76"/>
      <c r="J2" s="76"/>
      <c r="K2" s="76"/>
      <c r="L2" s="76"/>
    </row>
    <row r="3" spans="1:12" ht="64.95" customHeight="1" x14ac:dyDescent="0.3">
      <c r="A3" s="17">
        <v>2</v>
      </c>
      <c r="B3" s="76" t="s">
        <v>45</v>
      </c>
      <c r="C3" s="76"/>
      <c r="D3" s="76"/>
      <c r="E3" s="76"/>
      <c r="F3" s="76"/>
      <c r="G3" s="76"/>
      <c r="H3" s="76"/>
      <c r="I3" s="76"/>
      <c r="J3" s="76"/>
      <c r="K3" s="76"/>
      <c r="L3" s="76"/>
    </row>
    <row r="4" spans="1:12" s="20" customFormat="1" ht="18" x14ac:dyDescent="0.3">
      <c r="A4" s="18">
        <v>3</v>
      </c>
      <c r="B4" s="19" t="s">
        <v>46</v>
      </c>
      <c r="C4" s="19"/>
      <c r="D4" s="19"/>
      <c r="E4" s="19"/>
      <c r="F4" s="19"/>
      <c r="G4" s="19"/>
      <c r="H4" s="19"/>
      <c r="I4" s="19"/>
      <c r="J4" s="19"/>
      <c r="K4" s="19"/>
      <c r="L4" s="19"/>
    </row>
    <row r="5" spans="1:12" s="21" customFormat="1" ht="199.95" customHeight="1" x14ac:dyDescent="0.3">
      <c r="A5" s="17"/>
      <c r="B5" s="77" t="s">
        <v>183</v>
      </c>
      <c r="C5" s="77"/>
      <c r="D5" s="77"/>
      <c r="E5" s="77"/>
      <c r="F5" s="77"/>
      <c r="G5" s="77"/>
      <c r="H5" s="77"/>
      <c r="I5" s="77"/>
      <c r="J5" s="77"/>
      <c r="K5" s="77"/>
      <c r="L5" s="77"/>
    </row>
    <row r="6" spans="1:12" s="21" customFormat="1" ht="15.6" customHeight="1" x14ac:dyDescent="0.3">
      <c r="A6" s="17"/>
      <c r="B6" s="78" t="s">
        <v>47</v>
      </c>
      <c r="C6" s="78"/>
      <c r="D6" s="78"/>
      <c r="E6" s="78"/>
      <c r="F6" s="78"/>
      <c r="G6" s="78"/>
      <c r="H6" s="78"/>
      <c r="I6" s="78"/>
      <c r="J6" s="78"/>
      <c r="K6" s="78"/>
      <c r="L6" s="78"/>
    </row>
    <row r="7" spans="1:12" ht="62.4" customHeight="1" x14ac:dyDescent="0.3">
      <c r="B7" s="79" t="s">
        <v>48</v>
      </c>
      <c r="C7" s="79"/>
      <c r="D7" s="79"/>
      <c r="E7" s="79"/>
      <c r="F7" s="79"/>
      <c r="G7" s="79"/>
      <c r="H7" s="79"/>
      <c r="I7" s="79"/>
      <c r="J7" s="79"/>
      <c r="K7" s="79"/>
      <c r="L7" s="79"/>
    </row>
    <row r="8" spans="1:12" ht="104.4" customHeight="1" x14ac:dyDescent="0.3">
      <c r="B8" s="75" t="s">
        <v>49</v>
      </c>
      <c r="C8" s="75"/>
      <c r="D8" s="75"/>
      <c r="E8" s="75"/>
      <c r="F8" s="75"/>
      <c r="G8" s="75"/>
      <c r="H8" s="75"/>
      <c r="I8" s="75"/>
      <c r="J8" s="75"/>
      <c r="K8" s="75"/>
      <c r="L8" s="75"/>
    </row>
    <row r="9" spans="1:12" ht="120" customHeight="1" x14ac:dyDescent="0.3">
      <c r="B9" s="75" t="s">
        <v>50</v>
      </c>
      <c r="C9" s="75"/>
      <c r="D9" s="75"/>
      <c r="E9" s="75"/>
      <c r="F9" s="75"/>
      <c r="G9" s="75"/>
      <c r="H9" s="75"/>
      <c r="I9" s="75"/>
      <c r="J9" s="75"/>
      <c r="K9" s="75"/>
      <c r="L9" s="75"/>
    </row>
    <row r="10" spans="1:12" ht="120" customHeight="1" x14ac:dyDescent="0.3">
      <c r="B10" s="75" t="s">
        <v>51</v>
      </c>
      <c r="C10" s="75"/>
      <c r="D10" s="75"/>
      <c r="E10" s="75"/>
      <c r="F10" s="75"/>
      <c r="G10" s="75"/>
      <c r="H10" s="75"/>
      <c r="I10" s="75"/>
      <c r="J10" s="75"/>
      <c r="K10" s="75"/>
      <c r="L10" s="75"/>
    </row>
  </sheetData>
  <mergeCells count="8">
    <mergeCell ref="B9:L9"/>
    <mergeCell ref="B10:L10"/>
    <mergeCell ref="B2:L2"/>
    <mergeCell ref="B3:L3"/>
    <mergeCell ref="B5:L5"/>
    <mergeCell ref="B6:L6"/>
    <mergeCell ref="B7:L7"/>
    <mergeCell ref="B8:L8"/>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2"/>
  <sheetViews>
    <sheetView workbookViewId="0">
      <selection activeCell="J11" sqref="J11"/>
    </sheetView>
  </sheetViews>
  <sheetFormatPr defaultRowHeight="15.6" x14ac:dyDescent="0.3"/>
  <cols>
    <col min="1" max="1" width="14" style="2" customWidth="1"/>
    <col min="2" max="2" width="39.6640625" style="4" bestFit="1" customWidth="1"/>
    <col min="3" max="15" width="5.77734375" style="4" customWidth="1"/>
    <col min="16" max="16" width="35.109375" style="4" customWidth="1"/>
    <col min="17" max="17" width="8.88671875" style="2"/>
    <col min="18" max="18" width="34.33203125" style="2" customWidth="1"/>
    <col min="19" max="19" width="11.88671875" style="2" customWidth="1"/>
    <col min="20" max="16384" width="8.88671875" style="2"/>
  </cols>
  <sheetData>
    <row r="1" spans="1:16" ht="16.05" customHeight="1" x14ac:dyDescent="0.3">
      <c r="A1" s="1" t="s">
        <v>33</v>
      </c>
      <c r="B1" s="2"/>
      <c r="C1" s="1">
        <v>90</v>
      </c>
      <c r="D1" s="2" t="s">
        <v>27</v>
      </c>
      <c r="E1" s="3"/>
      <c r="F1" s="63" t="s">
        <v>42</v>
      </c>
      <c r="G1" s="63"/>
      <c r="H1" s="63"/>
      <c r="I1" s="63"/>
      <c r="J1" s="24" t="s">
        <v>39</v>
      </c>
      <c r="K1" s="24" t="s">
        <v>35</v>
      </c>
      <c r="L1" s="30" t="s">
        <v>36</v>
      </c>
      <c r="M1" s="30" t="s">
        <v>37</v>
      </c>
      <c r="N1" s="30" t="s">
        <v>38</v>
      </c>
      <c r="O1" s="30" t="s">
        <v>40</v>
      </c>
    </row>
    <row r="2" spans="1:16" ht="16.05" customHeight="1" x14ac:dyDescent="0.3">
      <c r="A2" s="1" t="s">
        <v>30</v>
      </c>
      <c r="B2" s="2"/>
      <c r="C2" s="1">
        <v>10</v>
      </c>
      <c r="D2" s="2" t="s">
        <v>26</v>
      </c>
      <c r="E2" s="3"/>
      <c r="F2" s="31">
        <v>4</v>
      </c>
      <c r="G2" s="31">
        <v>3</v>
      </c>
      <c r="H2" s="31">
        <v>2</v>
      </c>
      <c r="I2" s="31">
        <v>1</v>
      </c>
      <c r="J2" s="24" t="s">
        <v>41</v>
      </c>
      <c r="K2" s="34">
        <f>($C$2*F$2)/10</f>
        <v>4</v>
      </c>
      <c r="L2" s="34">
        <f>($C$2*G$2)/10</f>
        <v>3</v>
      </c>
      <c r="M2" s="34">
        <f>($C$2*H$2)/10</f>
        <v>2</v>
      </c>
      <c r="N2" s="34">
        <f>($C$2*I$2)/10</f>
        <v>1</v>
      </c>
      <c r="O2" s="34">
        <f>SUM(K2:N2)</f>
        <v>10</v>
      </c>
    </row>
    <row r="3" spans="1:16" ht="16.05" customHeight="1" x14ac:dyDescent="0.3">
      <c r="A3" s="1" t="s">
        <v>34</v>
      </c>
      <c r="B3" s="2"/>
      <c r="C3" s="1">
        <v>10</v>
      </c>
      <c r="D3" s="2" t="s">
        <v>28</v>
      </c>
      <c r="F3" s="63" t="s">
        <v>58</v>
      </c>
      <c r="G3" s="63"/>
      <c r="H3" s="63"/>
      <c r="I3" s="63"/>
      <c r="J3" s="3"/>
      <c r="K3" s="64" t="s">
        <v>52</v>
      </c>
      <c r="L3" s="64"/>
      <c r="M3" s="64"/>
      <c r="N3" s="64"/>
      <c r="O3" s="64"/>
    </row>
    <row r="4" spans="1:16" ht="16.05" customHeight="1" x14ac:dyDescent="0.3">
      <c r="A4" s="5" t="s">
        <v>25</v>
      </c>
      <c r="B4" s="5"/>
      <c r="C4" s="6">
        <f>C1/C2</f>
        <v>9</v>
      </c>
      <c r="D4" s="5" t="s">
        <v>27</v>
      </c>
      <c r="F4" s="31">
        <v>5.25</v>
      </c>
      <c r="G4" s="31">
        <v>7.5</v>
      </c>
      <c r="H4" s="31">
        <v>12</v>
      </c>
      <c r="I4" s="31">
        <v>22.5</v>
      </c>
      <c r="J4" s="31"/>
      <c r="K4" s="35">
        <f>F4*K2</f>
        <v>21</v>
      </c>
      <c r="L4" s="35">
        <f t="shared" ref="L4:N4" si="0">G4*L2</f>
        <v>22.5</v>
      </c>
      <c r="M4" s="35">
        <f t="shared" si="0"/>
        <v>24</v>
      </c>
      <c r="N4" s="35">
        <f t="shared" si="0"/>
        <v>22.5</v>
      </c>
      <c r="O4" s="35">
        <f>SUM(K4+L4+M4+N4)</f>
        <v>90</v>
      </c>
    </row>
    <row r="5" spans="1:16" ht="16.05" customHeight="1" x14ac:dyDescent="0.3">
      <c r="A5" s="5" t="s">
        <v>24</v>
      </c>
      <c r="B5" s="5"/>
      <c r="C5" s="7">
        <f>C2*C4</f>
        <v>90</v>
      </c>
      <c r="D5" s="5" t="s">
        <v>27</v>
      </c>
      <c r="F5" s="25" t="s">
        <v>56</v>
      </c>
    </row>
    <row r="6" spans="1:16" ht="16.05" customHeight="1" x14ac:dyDescent="0.3">
      <c r="A6" s="5" t="s">
        <v>31</v>
      </c>
      <c r="B6" s="5"/>
      <c r="C6" s="6">
        <f>C3/C2</f>
        <v>1</v>
      </c>
      <c r="D6" s="5" t="s">
        <v>28</v>
      </c>
      <c r="F6" s="27" t="s">
        <v>54</v>
      </c>
      <c r="G6" s="26"/>
      <c r="H6" s="26"/>
      <c r="I6" s="26"/>
      <c r="J6" s="26"/>
      <c r="K6" s="26"/>
      <c r="L6" s="36">
        <f>45/60</f>
        <v>0.75</v>
      </c>
      <c r="M6" s="36">
        <f>75/60</f>
        <v>1.25</v>
      </c>
      <c r="N6" s="36">
        <f>90/60</f>
        <v>1.5</v>
      </c>
      <c r="O6" s="36">
        <f>150/60</f>
        <v>2.5</v>
      </c>
    </row>
    <row r="7" spans="1:16" ht="16.05" customHeight="1" x14ac:dyDescent="0.3">
      <c r="A7" s="5" t="s">
        <v>32</v>
      </c>
      <c r="B7" s="5"/>
      <c r="C7" s="6">
        <f>100/C2</f>
        <v>10</v>
      </c>
      <c r="D7" s="5" t="s">
        <v>29</v>
      </c>
      <c r="F7" s="27" t="s">
        <v>55</v>
      </c>
      <c r="G7" s="26"/>
      <c r="H7" s="26"/>
      <c r="I7" s="26"/>
      <c r="J7" s="26"/>
      <c r="K7" s="26"/>
      <c r="L7" s="36">
        <f>L6*7</f>
        <v>5.25</v>
      </c>
      <c r="M7" s="36">
        <f>M6*6</f>
        <v>7.5</v>
      </c>
      <c r="N7" s="36">
        <f>N6*8</f>
        <v>12</v>
      </c>
      <c r="O7" s="36">
        <f>O6*9</f>
        <v>22.5</v>
      </c>
    </row>
    <row r="8" spans="1:16" ht="16.05" customHeight="1" x14ac:dyDescent="0.3">
      <c r="A8" s="65" t="s">
        <v>53</v>
      </c>
      <c r="B8" s="65"/>
      <c r="C8" s="65"/>
      <c r="D8" s="65"/>
      <c r="E8" s="65"/>
      <c r="F8" s="65"/>
      <c r="G8" s="65"/>
      <c r="H8" s="65"/>
      <c r="I8" s="65"/>
      <c r="J8" s="65"/>
      <c r="K8" s="65"/>
      <c r="L8" s="65"/>
      <c r="M8" s="65"/>
      <c r="N8" s="65"/>
      <c r="O8" s="65"/>
      <c r="P8" s="65"/>
    </row>
    <row r="9" spans="1:16" ht="16.05" customHeight="1" x14ac:dyDescent="0.3">
      <c r="A9" s="68" t="s">
        <v>0</v>
      </c>
      <c r="B9" s="68"/>
      <c r="C9" s="68" t="s">
        <v>14</v>
      </c>
      <c r="D9" s="68"/>
      <c r="E9" s="68"/>
      <c r="F9" s="68"/>
      <c r="G9" s="68" t="s">
        <v>15</v>
      </c>
      <c r="H9" s="68"/>
      <c r="I9" s="68"/>
      <c r="J9" s="68" t="s">
        <v>16</v>
      </c>
      <c r="K9" s="68"/>
      <c r="L9" s="68"/>
      <c r="M9" s="68" t="s">
        <v>17</v>
      </c>
      <c r="N9" s="68"/>
      <c r="O9" s="68"/>
      <c r="P9" s="30" t="s">
        <v>18</v>
      </c>
    </row>
    <row r="10" spans="1:16" ht="16.05" customHeight="1" x14ac:dyDescent="0.3">
      <c r="A10" s="72" t="s">
        <v>57</v>
      </c>
      <c r="B10" s="10" t="s">
        <v>95</v>
      </c>
      <c r="C10" s="11"/>
      <c r="D10" s="11"/>
      <c r="E10" s="11"/>
      <c r="F10" s="11"/>
      <c r="G10" s="11"/>
      <c r="H10" s="11"/>
      <c r="I10" s="11"/>
      <c r="J10" s="11"/>
      <c r="K10" s="11"/>
      <c r="L10" s="11"/>
      <c r="M10" s="11"/>
      <c r="N10" s="11"/>
      <c r="O10" s="11"/>
      <c r="P10" s="12">
        <f>COUNTA(C10:O10)</f>
        <v>0</v>
      </c>
    </row>
    <row r="11" spans="1:16" ht="16.05" customHeight="1" x14ac:dyDescent="0.3">
      <c r="A11" s="72"/>
      <c r="B11" s="10" t="s">
        <v>96</v>
      </c>
      <c r="C11" s="11"/>
      <c r="D11" s="11"/>
      <c r="E11" s="11"/>
      <c r="F11" s="11"/>
      <c r="G11" s="11"/>
      <c r="H11" s="11"/>
      <c r="I11" s="11"/>
      <c r="J11" s="11"/>
      <c r="K11" s="11"/>
      <c r="L11" s="11"/>
      <c r="M11" s="11"/>
      <c r="N11" s="11"/>
      <c r="O11" s="11"/>
      <c r="P11" s="12">
        <f>COUNTA(C11:O11)</f>
        <v>0</v>
      </c>
    </row>
    <row r="12" spans="1:16" ht="16.05" customHeight="1" x14ac:dyDescent="0.3">
      <c r="A12" s="72"/>
      <c r="B12" s="10" t="s">
        <v>97</v>
      </c>
      <c r="C12" s="11"/>
      <c r="D12" s="11"/>
      <c r="E12" s="11"/>
      <c r="F12" s="11"/>
      <c r="G12" s="11"/>
      <c r="H12" s="11"/>
      <c r="I12" s="11"/>
      <c r="J12" s="11"/>
      <c r="K12" s="11"/>
      <c r="L12" s="11"/>
      <c r="M12" s="11"/>
      <c r="N12" s="11"/>
      <c r="O12" s="11"/>
      <c r="P12" s="12">
        <f t="shared" ref="P12:P39" si="1">COUNTA(C12:O12)</f>
        <v>0</v>
      </c>
    </row>
    <row r="13" spans="1:16" ht="16.05" customHeight="1" x14ac:dyDescent="0.3">
      <c r="A13" s="72"/>
      <c r="B13" s="10" t="s">
        <v>98</v>
      </c>
      <c r="C13" s="11"/>
      <c r="D13" s="11"/>
      <c r="E13" s="11"/>
      <c r="F13" s="11"/>
      <c r="G13" s="11"/>
      <c r="H13" s="11"/>
      <c r="I13" s="11"/>
      <c r="J13" s="11"/>
      <c r="K13" s="11"/>
      <c r="L13" s="11"/>
      <c r="M13" s="11"/>
      <c r="N13" s="11"/>
      <c r="O13" s="11"/>
      <c r="P13" s="12">
        <f t="shared" si="1"/>
        <v>0</v>
      </c>
    </row>
    <row r="14" spans="1:16" ht="16.05" customHeight="1" x14ac:dyDescent="0.3">
      <c r="A14" s="72"/>
      <c r="B14" s="10" t="s">
        <v>99</v>
      </c>
      <c r="C14" s="11"/>
      <c r="D14" s="11"/>
      <c r="E14" s="11"/>
      <c r="F14" s="11"/>
      <c r="G14" s="11"/>
      <c r="H14" s="11"/>
      <c r="I14" s="11"/>
      <c r="J14" s="11"/>
      <c r="K14" s="11"/>
      <c r="L14" s="11"/>
      <c r="M14" s="11"/>
      <c r="N14" s="11"/>
      <c r="O14" s="11"/>
      <c r="P14" s="12">
        <f t="shared" si="1"/>
        <v>0</v>
      </c>
    </row>
    <row r="15" spans="1:16" ht="16.05" customHeight="1" x14ac:dyDescent="0.3">
      <c r="A15" s="72" t="s">
        <v>9</v>
      </c>
      <c r="B15" s="10" t="s">
        <v>100</v>
      </c>
      <c r="C15" s="11"/>
      <c r="D15" s="11"/>
      <c r="E15" s="11"/>
      <c r="F15" s="11"/>
      <c r="G15" s="11"/>
      <c r="H15" s="11"/>
      <c r="I15" s="11"/>
      <c r="J15" s="11"/>
      <c r="K15" s="11"/>
      <c r="L15" s="11"/>
      <c r="M15" s="11"/>
      <c r="N15" s="11"/>
      <c r="O15" s="11"/>
      <c r="P15" s="12">
        <f t="shared" si="1"/>
        <v>0</v>
      </c>
    </row>
    <row r="16" spans="1:16" ht="16.05" customHeight="1" x14ac:dyDescent="0.3">
      <c r="A16" s="72"/>
      <c r="B16" s="10" t="s">
        <v>101</v>
      </c>
      <c r="C16" s="11"/>
      <c r="D16" s="11"/>
      <c r="E16" s="11"/>
      <c r="F16" s="11"/>
      <c r="G16" s="11"/>
      <c r="H16" s="11"/>
      <c r="I16" s="11"/>
      <c r="J16" s="11"/>
      <c r="K16" s="11"/>
      <c r="L16" s="11"/>
      <c r="M16" s="11"/>
      <c r="N16" s="11"/>
      <c r="O16" s="11"/>
      <c r="P16" s="12">
        <f t="shared" si="1"/>
        <v>0</v>
      </c>
    </row>
    <row r="17" spans="1:16" ht="16.05" customHeight="1" x14ac:dyDescent="0.3">
      <c r="A17" s="72"/>
      <c r="B17" s="10" t="s">
        <v>102</v>
      </c>
      <c r="C17" s="11"/>
      <c r="D17" s="11"/>
      <c r="E17" s="11"/>
      <c r="F17" s="11"/>
      <c r="G17" s="11"/>
      <c r="H17" s="11"/>
      <c r="I17" s="11"/>
      <c r="J17" s="11"/>
      <c r="K17" s="11"/>
      <c r="L17" s="11"/>
      <c r="M17" s="11"/>
      <c r="N17" s="11"/>
      <c r="O17" s="11"/>
      <c r="P17" s="12">
        <f t="shared" si="1"/>
        <v>0</v>
      </c>
    </row>
    <row r="18" spans="1:16" ht="16.05" customHeight="1" x14ac:dyDescent="0.3">
      <c r="A18" s="72"/>
      <c r="B18" s="10" t="s">
        <v>103</v>
      </c>
      <c r="C18" s="11"/>
      <c r="D18" s="11"/>
      <c r="E18" s="11"/>
      <c r="F18" s="11"/>
      <c r="G18" s="11"/>
      <c r="H18" s="11"/>
      <c r="I18" s="11"/>
      <c r="J18" s="11"/>
      <c r="K18" s="11"/>
      <c r="L18" s="11"/>
      <c r="M18" s="11"/>
      <c r="N18" s="11"/>
      <c r="O18" s="11"/>
      <c r="P18" s="12">
        <f t="shared" si="1"/>
        <v>0</v>
      </c>
    </row>
    <row r="19" spans="1:16" ht="16.05" customHeight="1" x14ac:dyDescent="0.3">
      <c r="A19" s="72" t="s">
        <v>107</v>
      </c>
      <c r="B19" s="10" t="s">
        <v>104</v>
      </c>
      <c r="C19" s="11"/>
      <c r="D19" s="11"/>
      <c r="E19" s="11"/>
      <c r="F19" s="11"/>
      <c r="G19" s="11"/>
      <c r="H19" s="11"/>
      <c r="I19" s="11"/>
      <c r="J19" s="11"/>
      <c r="K19" s="11"/>
      <c r="L19" s="11"/>
      <c r="M19" s="11"/>
      <c r="N19" s="11"/>
      <c r="O19" s="11"/>
      <c r="P19" s="12">
        <f t="shared" si="1"/>
        <v>0</v>
      </c>
    </row>
    <row r="20" spans="1:16" ht="16.05" customHeight="1" x14ac:dyDescent="0.3">
      <c r="A20" s="72"/>
      <c r="B20" s="10" t="s">
        <v>105</v>
      </c>
      <c r="C20" s="11"/>
      <c r="D20" s="11"/>
      <c r="E20" s="11"/>
      <c r="F20" s="11"/>
      <c r="G20" s="11"/>
      <c r="H20" s="11"/>
      <c r="I20" s="11"/>
      <c r="J20" s="11"/>
      <c r="K20" s="11"/>
      <c r="L20" s="11"/>
      <c r="M20" s="11"/>
      <c r="N20" s="11"/>
      <c r="O20" s="11"/>
      <c r="P20" s="12">
        <f t="shared" si="1"/>
        <v>0</v>
      </c>
    </row>
    <row r="21" spans="1:16" ht="16.05" customHeight="1" x14ac:dyDescent="0.3">
      <c r="A21" s="72"/>
      <c r="B21" s="10" t="s">
        <v>106</v>
      </c>
      <c r="C21" s="11" t="s">
        <v>172</v>
      </c>
      <c r="D21" s="11" t="s">
        <v>173</v>
      </c>
      <c r="E21" s="11"/>
      <c r="F21" s="11"/>
      <c r="G21" s="11"/>
      <c r="H21" s="11"/>
      <c r="I21" s="11"/>
      <c r="J21" s="11"/>
      <c r="K21" s="11"/>
      <c r="L21" s="11"/>
      <c r="M21" s="11"/>
      <c r="N21" s="11"/>
      <c r="O21" s="11"/>
      <c r="P21" s="12">
        <f t="shared" si="1"/>
        <v>2</v>
      </c>
    </row>
    <row r="22" spans="1:16" ht="16.05" customHeight="1" x14ac:dyDescent="0.3">
      <c r="A22" s="72" t="s">
        <v>69</v>
      </c>
      <c r="B22" s="10" t="s">
        <v>108</v>
      </c>
      <c r="C22" s="11"/>
      <c r="D22" s="11"/>
      <c r="E22" s="11"/>
      <c r="F22" s="11"/>
      <c r="G22" s="11"/>
      <c r="H22" s="11"/>
      <c r="I22" s="11"/>
      <c r="J22" s="11"/>
      <c r="K22" s="11"/>
      <c r="L22" s="11"/>
      <c r="M22" s="11"/>
      <c r="N22" s="11"/>
      <c r="O22" s="11"/>
      <c r="P22" s="12">
        <f t="shared" si="1"/>
        <v>0</v>
      </c>
    </row>
    <row r="23" spans="1:16" ht="16.05" customHeight="1" x14ac:dyDescent="0.3">
      <c r="A23" s="72"/>
      <c r="B23" s="10" t="s">
        <v>109</v>
      </c>
      <c r="C23" s="11"/>
      <c r="D23" s="11"/>
      <c r="E23" s="11"/>
      <c r="F23" s="11"/>
      <c r="G23" s="11"/>
      <c r="H23" s="11"/>
      <c r="I23" s="11"/>
      <c r="J23" s="11"/>
      <c r="K23" s="11"/>
      <c r="L23" s="11"/>
      <c r="M23" s="11"/>
      <c r="N23" s="11"/>
      <c r="O23" s="11"/>
      <c r="P23" s="12">
        <f t="shared" si="1"/>
        <v>0</v>
      </c>
    </row>
    <row r="24" spans="1:16" ht="16.05" customHeight="1" x14ac:dyDescent="0.3">
      <c r="A24" s="72"/>
      <c r="B24" s="10" t="s">
        <v>110</v>
      </c>
      <c r="C24" s="11"/>
      <c r="D24" s="11"/>
      <c r="E24" s="11"/>
      <c r="F24" s="11"/>
      <c r="G24" s="11"/>
      <c r="H24" s="11"/>
      <c r="I24" s="11"/>
      <c r="J24" s="11"/>
      <c r="K24" s="11"/>
      <c r="L24" s="11"/>
      <c r="M24" s="11"/>
      <c r="N24" s="11"/>
      <c r="O24" s="11"/>
      <c r="P24" s="12">
        <f t="shared" si="1"/>
        <v>0</v>
      </c>
    </row>
    <row r="25" spans="1:16" ht="16.05" customHeight="1" x14ac:dyDescent="0.3">
      <c r="A25" s="72" t="s">
        <v>111</v>
      </c>
      <c r="B25" s="10" t="s">
        <v>112</v>
      </c>
      <c r="C25" s="11"/>
      <c r="D25" s="11"/>
      <c r="E25" s="11"/>
      <c r="F25" s="11"/>
      <c r="G25" s="11"/>
      <c r="H25" s="11"/>
      <c r="I25" s="11"/>
      <c r="J25" s="11"/>
      <c r="K25" s="11"/>
      <c r="L25" s="11"/>
      <c r="M25" s="11"/>
      <c r="N25" s="11"/>
      <c r="O25" s="11"/>
      <c r="P25" s="12">
        <f t="shared" si="1"/>
        <v>0</v>
      </c>
    </row>
    <row r="26" spans="1:16" ht="16.05" customHeight="1" x14ac:dyDescent="0.3">
      <c r="A26" s="72"/>
      <c r="B26" s="10" t="s">
        <v>113</v>
      </c>
      <c r="C26" s="11"/>
      <c r="D26" s="11"/>
      <c r="E26" s="11"/>
      <c r="F26" s="11"/>
      <c r="G26" s="11"/>
      <c r="H26" s="11"/>
      <c r="I26" s="11"/>
      <c r="J26" s="11"/>
      <c r="K26" s="11"/>
      <c r="L26" s="11"/>
      <c r="M26" s="11"/>
      <c r="N26" s="11"/>
      <c r="O26" s="11"/>
      <c r="P26" s="12">
        <f t="shared" si="1"/>
        <v>0</v>
      </c>
    </row>
    <row r="27" spans="1:16" ht="16.05" customHeight="1" x14ac:dyDescent="0.3">
      <c r="A27" s="72"/>
      <c r="B27" s="10" t="s">
        <v>119</v>
      </c>
      <c r="C27" s="11"/>
      <c r="D27" s="11"/>
      <c r="E27" s="11"/>
      <c r="F27" s="11"/>
      <c r="G27" s="11"/>
      <c r="H27" s="11"/>
      <c r="I27" s="11"/>
      <c r="J27" s="11"/>
      <c r="K27" s="11"/>
      <c r="L27" s="11"/>
      <c r="M27" s="11"/>
      <c r="N27" s="11"/>
      <c r="O27" s="11"/>
      <c r="P27" s="12">
        <f t="shared" si="1"/>
        <v>0</v>
      </c>
    </row>
    <row r="28" spans="1:16" ht="16.05" customHeight="1" x14ac:dyDescent="0.3">
      <c r="A28" s="72" t="s">
        <v>77</v>
      </c>
      <c r="B28" s="10" t="s">
        <v>114</v>
      </c>
      <c r="C28" s="11"/>
      <c r="D28" s="11"/>
      <c r="E28" s="11"/>
      <c r="F28" s="11"/>
      <c r="G28" s="11"/>
      <c r="H28" s="11"/>
      <c r="I28" s="11"/>
      <c r="J28" s="11"/>
      <c r="K28" s="11"/>
      <c r="L28" s="11"/>
      <c r="M28" s="11"/>
      <c r="N28" s="11"/>
      <c r="O28" s="11"/>
      <c r="P28" s="12">
        <f t="shared" si="1"/>
        <v>0</v>
      </c>
    </row>
    <row r="29" spans="1:16" ht="16.05" customHeight="1" x14ac:dyDescent="0.3">
      <c r="A29" s="72"/>
      <c r="B29" s="10" t="s">
        <v>115</v>
      </c>
      <c r="C29" s="11"/>
      <c r="D29" s="11"/>
      <c r="E29" s="11"/>
      <c r="F29" s="11"/>
      <c r="G29" s="11"/>
      <c r="H29" s="11"/>
      <c r="I29" s="11"/>
      <c r="J29" s="11"/>
      <c r="K29" s="11"/>
      <c r="L29" s="11"/>
      <c r="M29" s="11"/>
      <c r="N29" s="11"/>
      <c r="O29" s="11"/>
      <c r="P29" s="12">
        <f t="shared" si="1"/>
        <v>0</v>
      </c>
    </row>
    <row r="30" spans="1:16" ht="16.05" customHeight="1" x14ac:dyDescent="0.3">
      <c r="A30" s="72"/>
      <c r="B30" s="10" t="s">
        <v>116</v>
      </c>
      <c r="C30" s="11"/>
      <c r="D30" s="11"/>
      <c r="E30" s="11"/>
      <c r="F30" s="11"/>
      <c r="G30" s="11"/>
      <c r="H30" s="11"/>
      <c r="I30" s="11"/>
      <c r="J30" s="11"/>
      <c r="K30" s="11"/>
      <c r="L30" s="11"/>
      <c r="M30" s="11"/>
      <c r="N30" s="11"/>
      <c r="O30" s="11"/>
      <c r="P30" s="12">
        <f t="shared" si="1"/>
        <v>0</v>
      </c>
    </row>
    <row r="31" spans="1:16" ht="16.05" customHeight="1" x14ac:dyDescent="0.3">
      <c r="A31" s="72" t="s">
        <v>117</v>
      </c>
      <c r="B31" s="10" t="s">
        <v>118</v>
      </c>
      <c r="C31" s="11"/>
      <c r="D31" s="11"/>
      <c r="E31" s="11"/>
      <c r="F31" s="11"/>
      <c r="G31" s="11"/>
      <c r="H31" s="11"/>
      <c r="I31" s="11"/>
      <c r="J31" s="11"/>
      <c r="K31" s="11"/>
      <c r="L31" s="11"/>
      <c r="M31" s="11"/>
      <c r="N31" s="11"/>
      <c r="O31" s="11"/>
      <c r="P31" s="12">
        <f t="shared" si="1"/>
        <v>0</v>
      </c>
    </row>
    <row r="32" spans="1:16" ht="16.05" customHeight="1" x14ac:dyDescent="0.3">
      <c r="A32" s="72"/>
      <c r="B32" s="10" t="s">
        <v>120</v>
      </c>
      <c r="C32" s="11"/>
      <c r="D32" s="11"/>
      <c r="E32" s="11"/>
      <c r="F32" s="11"/>
      <c r="G32" s="11"/>
      <c r="H32" s="11"/>
      <c r="I32" s="11"/>
      <c r="J32" s="11"/>
      <c r="K32" s="11"/>
      <c r="L32" s="11"/>
      <c r="M32" s="11"/>
      <c r="N32" s="11"/>
      <c r="O32" s="11"/>
      <c r="P32" s="12">
        <f t="shared" si="1"/>
        <v>0</v>
      </c>
    </row>
    <row r="33" spans="1:16" ht="16.05" customHeight="1" x14ac:dyDescent="0.3">
      <c r="A33" s="72"/>
      <c r="B33" s="10" t="s">
        <v>121</v>
      </c>
      <c r="C33" s="11"/>
      <c r="D33" s="11"/>
      <c r="E33" s="11"/>
      <c r="F33" s="11"/>
      <c r="G33" s="11"/>
      <c r="H33" s="11"/>
      <c r="I33" s="11"/>
      <c r="J33" s="11"/>
      <c r="K33" s="11"/>
      <c r="L33" s="11"/>
      <c r="M33" s="11"/>
      <c r="N33" s="11"/>
      <c r="O33" s="11"/>
      <c r="P33" s="12">
        <f t="shared" si="1"/>
        <v>0</v>
      </c>
    </row>
    <row r="34" spans="1:16" ht="16.05" customHeight="1" x14ac:dyDescent="0.3">
      <c r="A34" s="72"/>
      <c r="B34" s="10" t="s">
        <v>122</v>
      </c>
      <c r="C34" s="11"/>
      <c r="D34" s="11"/>
      <c r="E34" s="11"/>
      <c r="F34" s="11"/>
      <c r="G34" s="11"/>
      <c r="H34" s="11"/>
      <c r="I34" s="11"/>
      <c r="J34" s="11"/>
      <c r="K34" s="11"/>
      <c r="L34" s="11"/>
      <c r="M34" s="11"/>
      <c r="N34" s="11"/>
      <c r="O34" s="11"/>
      <c r="P34" s="12">
        <f t="shared" si="1"/>
        <v>0</v>
      </c>
    </row>
    <row r="35" spans="1:16" ht="16.05" customHeight="1" x14ac:dyDescent="0.3">
      <c r="A35" s="72"/>
      <c r="B35" s="10" t="s">
        <v>123</v>
      </c>
      <c r="C35" s="11"/>
      <c r="D35" s="11"/>
      <c r="E35" s="11"/>
      <c r="F35" s="11"/>
      <c r="G35" s="11"/>
      <c r="H35" s="11"/>
      <c r="I35" s="11"/>
      <c r="J35" s="11"/>
      <c r="K35" s="11"/>
      <c r="L35" s="11"/>
      <c r="M35" s="11"/>
      <c r="N35" s="11"/>
      <c r="O35" s="11"/>
      <c r="P35" s="12">
        <f t="shared" si="1"/>
        <v>0</v>
      </c>
    </row>
    <row r="36" spans="1:16" ht="16.05" customHeight="1" x14ac:dyDescent="0.3">
      <c r="A36" s="32" t="s">
        <v>125</v>
      </c>
      <c r="B36" s="10" t="s">
        <v>124</v>
      </c>
      <c r="C36" s="11"/>
      <c r="D36" s="11"/>
      <c r="E36" s="11"/>
      <c r="F36" s="11"/>
      <c r="G36" s="11"/>
      <c r="H36" s="11"/>
      <c r="I36" s="11"/>
      <c r="J36" s="11"/>
      <c r="K36" s="11"/>
      <c r="L36" s="11"/>
      <c r="M36" s="11"/>
      <c r="N36" s="11"/>
      <c r="O36" s="11"/>
      <c r="P36" s="12">
        <f t="shared" si="1"/>
        <v>0</v>
      </c>
    </row>
    <row r="37" spans="1:16" ht="16.05" customHeight="1" x14ac:dyDescent="0.3">
      <c r="A37" s="73" t="s">
        <v>126</v>
      </c>
      <c r="B37" s="10" t="s">
        <v>127</v>
      </c>
      <c r="C37" s="11"/>
      <c r="D37" s="11"/>
      <c r="E37" s="11"/>
      <c r="F37" s="11"/>
      <c r="G37" s="11"/>
      <c r="H37" s="11"/>
      <c r="I37" s="11"/>
      <c r="J37" s="11"/>
      <c r="K37" s="11"/>
      <c r="L37" s="11"/>
      <c r="M37" s="11"/>
      <c r="N37" s="11"/>
      <c r="O37" s="11"/>
      <c r="P37" s="12">
        <f t="shared" si="1"/>
        <v>0</v>
      </c>
    </row>
    <row r="38" spans="1:16" ht="16.05" customHeight="1" x14ac:dyDescent="0.3">
      <c r="A38" s="74"/>
      <c r="B38" s="10" t="s">
        <v>128</v>
      </c>
      <c r="C38" s="11"/>
      <c r="D38" s="11"/>
      <c r="E38" s="11"/>
      <c r="F38" s="11"/>
      <c r="G38" s="11"/>
      <c r="H38" s="11"/>
      <c r="I38" s="11"/>
      <c r="J38" s="11"/>
      <c r="K38" s="11"/>
      <c r="L38" s="11"/>
      <c r="M38" s="11"/>
      <c r="N38" s="11"/>
      <c r="O38" s="11"/>
      <c r="P38" s="12">
        <f t="shared" si="1"/>
        <v>0</v>
      </c>
    </row>
    <row r="39" spans="1:16" ht="16.05" customHeight="1" x14ac:dyDescent="0.3">
      <c r="A39" s="80"/>
      <c r="B39" s="10" t="s">
        <v>129</v>
      </c>
      <c r="C39" s="11"/>
      <c r="D39" s="11"/>
      <c r="E39" s="11"/>
      <c r="F39" s="11"/>
      <c r="G39" s="11"/>
      <c r="H39" s="11"/>
      <c r="I39" s="11"/>
      <c r="J39" s="11"/>
      <c r="K39" s="11"/>
      <c r="L39" s="11"/>
      <c r="M39" s="11"/>
      <c r="N39" s="11"/>
      <c r="O39" s="11"/>
      <c r="P39" s="12">
        <f t="shared" si="1"/>
        <v>0</v>
      </c>
    </row>
    <row r="40" spans="1:16" ht="16.05" customHeight="1" x14ac:dyDescent="0.3">
      <c r="A40" s="66" t="s">
        <v>11</v>
      </c>
      <c r="B40" s="67"/>
      <c r="C40" s="69">
        <f>COUNTA(C10:F39)</f>
        <v>2</v>
      </c>
      <c r="D40" s="70"/>
      <c r="E40" s="70"/>
      <c r="F40" s="71"/>
      <c r="G40" s="69">
        <f>COUNTA(G10:I39)</f>
        <v>0</v>
      </c>
      <c r="H40" s="70"/>
      <c r="I40" s="71"/>
      <c r="J40" s="69">
        <f>COUNTA(J10:L39)</f>
        <v>0</v>
      </c>
      <c r="K40" s="70"/>
      <c r="L40" s="71"/>
      <c r="M40" s="69">
        <f>COUNTA(M10:O39)</f>
        <v>0</v>
      </c>
      <c r="N40" s="70"/>
      <c r="O40" s="71"/>
      <c r="P40" s="13" t="str">
        <f>"Tổng số câu của bài thi : "&amp;SUM(P10:P39)</f>
        <v>Tổng số câu của bài thi : 2</v>
      </c>
    </row>
    <row r="41" spans="1:16" ht="16.05" customHeight="1" x14ac:dyDescent="0.3">
      <c r="A41" s="66" t="s">
        <v>12</v>
      </c>
      <c r="B41" s="67"/>
      <c r="C41" s="69" t="str">
        <f>C40*C7&amp;"%"</f>
        <v>20%</v>
      </c>
      <c r="D41" s="70"/>
      <c r="E41" s="70"/>
      <c r="F41" s="71"/>
      <c r="G41" s="69" t="str">
        <f>G40*C7&amp;"%"</f>
        <v>0%</v>
      </c>
      <c r="H41" s="70"/>
      <c r="I41" s="71"/>
      <c r="J41" s="69" t="str">
        <f>J40*C7&amp;"%"</f>
        <v>0%</v>
      </c>
      <c r="K41" s="70"/>
      <c r="L41" s="71"/>
      <c r="M41" s="69" t="str">
        <f>M40*C7&amp;"%"</f>
        <v>0%</v>
      </c>
      <c r="N41" s="70"/>
      <c r="O41" s="71"/>
      <c r="P41" s="13" t="str">
        <f>"Tổng tỉ lệ các mức "&amp;C7*SUM(P10:P39)&amp;"%"</f>
        <v>Tổng tỉ lệ các mức 20%</v>
      </c>
    </row>
    <row r="42" spans="1:16" ht="16.05" customHeight="1" x14ac:dyDescent="0.3">
      <c r="A42" s="66" t="s">
        <v>13</v>
      </c>
      <c r="B42" s="67"/>
      <c r="C42" s="69">
        <f>C40*$C$6</f>
        <v>2</v>
      </c>
      <c r="D42" s="70"/>
      <c r="E42" s="70"/>
      <c r="F42" s="71"/>
      <c r="G42" s="69">
        <f>G40*$C$6</f>
        <v>0</v>
      </c>
      <c r="H42" s="70"/>
      <c r="I42" s="71"/>
      <c r="J42" s="69">
        <f>J40*$C$6</f>
        <v>0</v>
      </c>
      <c r="K42" s="70"/>
      <c r="L42" s="71"/>
      <c r="M42" s="69">
        <f>M40*$C$6</f>
        <v>0</v>
      </c>
      <c r="N42" s="70"/>
      <c r="O42" s="71"/>
      <c r="P42" s="13" t="str">
        <f>"Điểm tối đa của bài thi : "&amp;SUM(C42+G42+J42+M42)</f>
        <v>Điểm tối đa của bài thi : 2</v>
      </c>
    </row>
  </sheetData>
  <sheetProtection password="CB67" sheet="1" objects="1" scenarios="1"/>
  <mergeCells count="32">
    <mergeCell ref="A42:B42"/>
    <mergeCell ref="C42:F42"/>
    <mergeCell ref="G42:I42"/>
    <mergeCell ref="J42:L42"/>
    <mergeCell ref="M42:O42"/>
    <mergeCell ref="M40:O40"/>
    <mergeCell ref="A41:B41"/>
    <mergeCell ref="C41:F41"/>
    <mergeCell ref="G41:I41"/>
    <mergeCell ref="J41:L41"/>
    <mergeCell ref="M41:O41"/>
    <mergeCell ref="J40:L40"/>
    <mergeCell ref="A40:B40"/>
    <mergeCell ref="C40:F40"/>
    <mergeCell ref="G40:I40"/>
    <mergeCell ref="A28:A30"/>
    <mergeCell ref="A31:A35"/>
    <mergeCell ref="A37:A39"/>
    <mergeCell ref="F1:I1"/>
    <mergeCell ref="F3:I3"/>
    <mergeCell ref="A10:A14"/>
    <mergeCell ref="A15:A18"/>
    <mergeCell ref="A19:A21"/>
    <mergeCell ref="A22:A24"/>
    <mergeCell ref="A25:A27"/>
    <mergeCell ref="K3:O3"/>
    <mergeCell ref="A8:P8"/>
    <mergeCell ref="A9:B9"/>
    <mergeCell ref="C9:F9"/>
    <mergeCell ref="G9:I9"/>
    <mergeCell ref="J9:L9"/>
    <mergeCell ref="M9:O9"/>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2"/>
  <sheetViews>
    <sheetView topLeftCell="A4" workbookViewId="0">
      <selection activeCell="P10" sqref="P10:P19"/>
    </sheetView>
  </sheetViews>
  <sheetFormatPr defaultRowHeight="15.6" x14ac:dyDescent="0.3"/>
  <cols>
    <col min="1" max="1" width="14" style="2" customWidth="1"/>
    <col min="2" max="2" width="35.5546875" style="4" customWidth="1"/>
    <col min="3" max="15" width="5.77734375" style="4" customWidth="1"/>
    <col min="16" max="16" width="35.109375" style="4" customWidth="1"/>
    <col min="17" max="17" width="8.88671875" style="2"/>
    <col min="18" max="18" width="34.33203125" style="2" customWidth="1"/>
    <col min="19" max="19" width="11.88671875" style="2" customWidth="1"/>
    <col min="20" max="16384" width="8.88671875" style="2"/>
  </cols>
  <sheetData>
    <row r="1" spans="1:16" x14ac:dyDescent="0.3">
      <c r="A1" s="1" t="s">
        <v>33</v>
      </c>
      <c r="B1" s="2"/>
      <c r="C1" s="1">
        <v>18</v>
      </c>
      <c r="D1" s="2" t="s">
        <v>27</v>
      </c>
      <c r="E1" s="3"/>
      <c r="F1" s="63" t="s">
        <v>42</v>
      </c>
      <c r="G1" s="63"/>
      <c r="H1" s="63"/>
      <c r="I1" s="63"/>
      <c r="J1" s="24" t="s">
        <v>39</v>
      </c>
      <c r="K1" s="24" t="s">
        <v>35</v>
      </c>
      <c r="L1" s="30" t="s">
        <v>36</v>
      </c>
      <c r="M1" s="30" t="s">
        <v>37</v>
      </c>
      <c r="N1" s="30" t="s">
        <v>38</v>
      </c>
      <c r="O1" s="30" t="s">
        <v>40</v>
      </c>
    </row>
    <row r="2" spans="1:16" x14ac:dyDescent="0.3">
      <c r="A2" s="1" t="s">
        <v>30</v>
      </c>
      <c r="B2" s="2"/>
      <c r="C2" s="1">
        <v>10</v>
      </c>
      <c r="D2" s="2" t="s">
        <v>26</v>
      </c>
      <c r="E2" s="3"/>
      <c r="F2" s="31">
        <v>4</v>
      </c>
      <c r="G2" s="31">
        <v>3</v>
      </c>
      <c r="H2" s="31">
        <v>2</v>
      </c>
      <c r="I2" s="31">
        <v>1</v>
      </c>
      <c r="J2" s="24" t="s">
        <v>41</v>
      </c>
      <c r="K2" s="34">
        <f>($C$2*F$2)/10</f>
        <v>4</v>
      </c>
      <c r="L2" s="34">
        <f>($C$2*G$2)/10</f>
        <v>3</v>
      </c>
      <c r="M2" s="34">
        <f>($C$2*H$2)/10</f>
        <v>2</v>
      </c>
      <c r="N2" s="34">
        <f>($C$2*I$2)/10</f>
        <v>1</v>
      </c>
      <c r="O2" s="34">
        <f>SUM(K2:N2)</f>
        <v>10</v>
      </c>
    </row>
    <row r="3" spans="1:16" x14ac:dyDescent="0.3">
      <c r="A3" s="1" t="s">
        <v>34</v>
      </c>
      <c r="B3" s="2"/>
      <c r="C3" s="1">
        <v>10</v>
      </c>
      <c r="D3" s="2" t="s">
        <v>28</v>
      </c>
      <c r="F3" s="63" t="s">
        <v>58</v>
      </c>
      <c r="G3" s="63"/>
      <c r="H3" s="63"/>
      <c r="I3" s="63"/>
      <c r="J3" s="3"/>
      <c r="K3" s="64" t="s">
        <v>52</v>
      </c>
      <c r="L3" s="64"/>
      <c r="M3" s="64"/>
      <c r="N3" s="64"/>
      <c r="O3" s="64"/>
    </row>
    <row r="4" spans="1:16" x14ac:dyDescent="0.3">
      <c r="A4" s="5" t="s">
        <v>25</v>
      </c>
      <c r="B4" s="5"/>
      <c r="C4" s="6">
        <f>C1/C2</f>
        <v>1.8</v>
      </c>
      <c r="D4" s="5" t="s">
        <v>27</v>
      </c>
      <c r="F4" s="31">
        <v>0.75</v>
      </c>
      <c r="G4" s="31">
        <v>1.25</v>
      </c>
      <c r="H4" s="31">
        <v>1.5</v>
      </c>
      <c r="I4" s="31">
        <v>2.5</v>
      </c>
      <c r="J4" s="31"/>
      <c r="K4" s="35">
        <f>F4*K2</f>
        <v>3</v>
      </c>
      <c r="L4" s="35">
        <f t="shared" ref="L4:N4" si="0">G4*L2</f>
        <v>3.75</v>
      </c>
      <c r="M4" s="35">
        <f t="shared" si="0"/>
        <v>3</v>
      </c>
      <c r="N4" s="35">
        <f t="shared" si="0"/>
        <v>2.5</v>
      </c>
      <c r="O4" s="35">
        <f>SUM(K4+L4+M4+N4)</f>
        <v>12.25</v>
      </c>
    </row>
    <row r="5" spans="1:16" x14ac:dyDescent="0.3">
      <c r="A5" s="5" t="s">
        <v>24</v>
      </c>
      <c r="B5" s="5"/>
      <c r="C5" s="7">
        <f>C2*C4</f>
        <v>18</v>
      </c>
      <c r="D5" s="5" t="s">
        <v>27</v>
      </c>
      <c r="F5" s="25" t="s">
        <v>56</v>
      </c>
    </row>
    <row r="6" spans="1:16" x14ac:dyDescent="0.3">
      <c r="A6" s="5" t="s">
        <v>31</v>
      </c>
      <c r="B6" s="5"/>
      <c r="C6" s="6">
        <f>C3/C2</f>
        <v>1</v>
      </c>
      <c r="D6" s="5" t="s">
        <v>28</v>
      </c>
      <c r="F6" s="27" t="s">
        <v>54</v>
      </c>
      <c r="G6" s="26"/>
      <c r="H6" s="26"/>
      <c r="I6" s="26"/>
      <c r="J6" s="26"/>
      <c r="K6" s="26"/>
      <c r="L6" s="36">
        <f>45/60</f>
        <v>0.75</v>
      </c>
      <c r="M6" s="36">
        <f>75/60</f>
        <v>1.25</v>
      </c>
      <c r="N6" s="36">
        <f>90/60</f>
        <v>1.5</v>
      </c>
      <c r="O6" s="36">
        <f>150/60</f>
        <v>2.5</v>
      </c>
    </row>
    <row r="7" spans="1:16" x14ac:dyDescent="0.3">
      <c r="A7" s="5" t="s">
        <v>32</v>
      </c>
      <c r="B7" s="5"/>
      <c r="C7" s="6">
        <f>100/C2</f>
        <v>10</v>
      </c>
      <c r="D7" s="5" t="s">
        <v>29</v>
      </c>
      <c r="F7" s="27" t="s">
        <v>55</v>
      </c>
      <c r="G7" s="26"/>
      <c r="H7" s="26"/>
      <c r="I7" s="26"/>
      <c r="J7" s="26"/>
      <c r="K7" s="26"/>
      <c r="L7" s="36">
        <f>L6*7</f>
        <v>5.25</v>
      </c>
      <c r="M7" s="36">
        <f>M6*6</f>
        <v>7.5</v>
      </c>
      <c r="N7" s="36">
        <f>N6*8</f>
        <v>12</v>
      </c>
      <c r="O7" s="36">
        <f>O6*9</f>
        <v>22.5</v>
      </c>
    </row>
    <row r="8" spans="1:16" x14ac:dyDescent="0.3">
      <c r="A8" s="65" t="s">
        <v>53</v>
      </c>
      <c r="B8" s="65"/>
      <c r="C8" s="65"/>
      <c r="D8" s="65"/>
      <c r="E8" s="65"/>
      <c r="F8" s="65"/>
      <c r="G8" s="65"/>
      <c r="H8" s="65"/>
      <c r="I8" s="65"/>
      <c r="J8" s="65"/>
      <c r="K8" s="65"/>
      <c r="L8" s="65"/>
      <c r="M8" s="65"/>
      <c r="N8" s="65"/>
      <c r="O8" s="65"/>
      <c r="P8" s="65"/>
    </row>
    <row r="9" spans="1:16" x14ac:dyDescent="0.3">
      <c r="A9" s="68" t="s">
        <v>0</v>
      </c>
      <c r="B9" s="68"/>
      <c r="C9" s="68" t="s">
        <v>14</v>
      </c>
      <c r="D9" s="68"/>
      <c r="E9" s="68"/>
      <c r="F9" s="68"/>
      <c r="G9" s="68" t="s">
        <v>15</v>
      </c>
      <c r="H9" s="68"/>
      <c r="I9" s="68"/>
      <c r="J9" s="68" t="s">
        <v>16</v>
      </c>
      <c r="K9" s="68"/>
      <c r="L9" s="68"/>
      <c r="M9" s="68" t="s">
        <v>17</v>
      </c>
      <c r="N9" s="68"/>
      <c r="O9" s="68"/>
      <c r="P9" s="30" t="s">
        <v>18</v>
      </c>
    </row>
    <row r="10" spans="1:16" x14ac:dyDescent="0.3">
      <c r="A10" s="72" t="s">
        <v>57</v>
      </c>
      <c r="B10" s="10" t="s">
        <v>1</v>
      </c>
      <c r="C10" s="11" t="s">
        <v>172</v>
      </c>
      <c r="D10" s="11"/>
      <c r="E10" s="11"/>
      <c r="F10" s="11"/>
      <c r="G10" s="11"/>
      <c r="H10" s="11"/>
      <c r="I10" s="11"/>
      <c r="J10" s="11"/>
      <c r="K10" s="11"/>
      <c r="L10" s="11"/>
      <c r="M10" s="11"/>
      <c r="N10" s="11"/>
      <c r="O10" s="11"/>
      <c r="P10" s="12">
        <f>COUNTA(C10:O10)</f>
        <v>1</v>
      </c>
    </row>
    <row r="11" spans="1:16" x14ac:dyDescent="0.3">
      <c r="A11" s="72"/>
      <c r="B11" s="10" t="s">
        <v>2</v>
      </c>
      <c r="C11" s="11"/>
      <c r="D11" s="11"/>
      <c r="E11" s="11"/>
      <c r="F11" s="11"/>
      <c r="G11" s="11"/>
      <c r="H11" s="11"/>
      <c r="I11" s="11"/>
      <c r="J11" s="11"/>
      <c r="K11" s="11"/>
      <c r="L11" s="11"/>
      <c r="M11" s="11"/>
      <c r="N11" s="11"/>
      <c r="O11" s="11"/>
      <c r="P11" s="12">
        <f>COUNTA(C11:O11)</f>
        <v>0</v>
      </c>
    </row>
    <row r="12" spans="1:16" x14ac:dyDescent="0.3">
      <c r="A12" s="72"/>
      <c r="B12" s="10" t="s">
        <v>3</v>
      </c>
      <c r="C12" s="11"/>
      <c r="D12" s="11"/>
      <c r="E12" s="11" t="s">
        <v>173</v>
      </c>
      <c r="F12" s="11"/>
      <c r="G12" s="11"/>
      <c r="H12" s="11"/>
      <c r="I12" s="11"/>
      <c r="J12" s="11"/>
      <c r="K12" s="11"/>
      <c r="L12" s="11"/>
      <c r="M12" s="11"/>
      <c r="N12" s="11"/>
      <c r="O12" s="11"/>
      <c r="P12" s="12">
        <f t="shared" ref="P12:P19" si="1">COUNTA(C12:O12)</f>
        <v>1</v>
      </c>
    </row>
    <row r="13" spans="1:16" x14ac:dyDescent="0.3">
      <c r="A13" s="72"/>
      <c r="B13" s="10" t="s">
        <v>4</v>
      </c>
      <c r="C13" s="11"/>
      <c r="D13" s="11"/>
      <c r="E13" s="11"/>
      <c r="F13" s="11"/>
      <c r="G13" s="11"/>
      <c r="H13" s="11"/>
      <c r="I13" s="11"/>
      <c r="J13" s="11"/>
      <c r="K13" s="11"/>
      <c r="L13" s="11"/>
      <c r="M13" s="11"/>
      <c r="N13" s="11"/>
      <c r="O13" s="11"/>
      <c r="P13" s="12">
        <f t="shared" si="1"/>
        <v>0</v>
      </c>
    </row>
    <row r="14" spans="1:16" x14ac:dyDescent="0.3">
      <c r="A14" s="72"/>
      <c r="B14" s="10" t="s">
        <v>5</v>
      </c>
      <c r="C14" s="11"/>
      <c r="D14" s="11"/>
      <c r="E14" s="11"/>
      <c r="F14" s="11"/>
      <c r="G14" s="11"/>
      <c r="H14" s="11"/>
      <c r="I14" s="11"/>
      <c r="J14" s="11"/>
      <c r="K14" s="11"/>
      <c r="L14" s="11"/>
      <c r="M14" s="11"/>
      <c r="N14" s="11"/>
      <c r="O14" s="11"/>
      <c r="P14" s="12">
        <f t="shared" si="1"/>
        <v>0</v>
      </c>
    </row>
    <row r="15" spans="1:16" x14ac:dyDescent="0.3">
      <c r="A15" s="72"/>
      <c r="B15" s="10" t="s">
        <v>6</v>
      </c>
      <c r="C15" s="11"/>
      <c r="D15" s="11"/>
      <c r="E15" s="11"/>
      <c r="F15" s="11"/>
      <c r="G15" s="11"/>
      <c r="H15" s="11"/>
      <c r="I15" s="11"/>
      <c r="J15" s="11"/>
      <c r="K15" s="11"/>
      <c r="L15" s="11"/>
      <c r="M15" s="11"/>
      <c r="N15" s="11"/>
      <c r="O15" s="11"/>
      <c r="P15" s="12">
        <f t="shared" si="1"/>
        <v>0</v>
      </c>
    </row>
    <row r="16" spans="1:16" x14ac:dyDescent="0.3">
      <c r="A16" s="72"/>
      <c r="B16" s="10" t="s">
        <v>7</v>
      </c>
      <c r="C16" s="11"/>
      <c r="D16" s="11"/>
      <c r="E16" s="11"/>
      <c r="F16" s="11"/>
      <c r="G16" s="11"/>
      <c r="H16" s="11"/>
      <c r="I16" s="11"/>
      <c r="J16" s="11"/>
      <c r="K16" s="11"/>
      <c r="L16" s="11"/>
      <c r="M16" s="11"/>
      <c r="N16" s="11"/>
      <c r="O16" s="11"/>
      <c r="P16" s="12">
        <f t="shared" si="1"/>
        <v>0</v>
      </c>
    </row>
    <row r="17" spans="1:16" x14ac:dyDescent="0.3">
      <c r="A17" s="72" t="s">
        <v>9</v>
      </c>
      <c r="B17" s="10" t="s">
        <v>10</v>
      </c>
      <c r="C17" s="11"/>
      <c r="D17" s="11"/>
      <c r="E17" s="11"/>
      <c r="F17" s="11"/>
      <c r="G17" s="11" t="s">
        <v>174</v>
      </c>
      <c r="H17" s="11"/>
      <c r="I17" s="11"/>
      <c r="J17" s="11"/>
      <c r="K17" s="11"/>
      <c r="L17" s="11"/>
      <c r="M17" s="11"/>
      <c r="N17" s="11"/>
      <c r="O17" s="11"/>
      <c r="P17" s="12">
        <f t="shared" si="1"/>
        <v>1</v>
      </c>
    </row>
    <row r="18" spans="1:16" x14ac:dyDescent="0.3">
      <c r="A18" s="72"/>
      <c r="B18" s="10" t="s">
        <v>19</v>
      </c>
      <c r="C18" s="11"/>
      <c r="D18" s="11"/>
      <c r="E18" s="11"/>
      <c r="F18" s="11"/>
      <c r="G18" s="11"/>
      <c r="H18" s="11"/>
      <c r="I18" s="11"/>
      <c r="J18" s="11"/>
      <c r="K18" s="11"/>
      <c r="L18" s="11"/>
      <c r="M18" s="11"/>
      <c r="N18" s="11"/>
      <c r="O18" s="11"/>
      <c r="P18" s="12">
        <f t="shared" si="1"/>
        <v>0</v>
      </c>
    </row>
    <row r="19" spans="1:16" x14ac:dyDescent="0.3">
      <c r="A19" s="72"/>
      <c r="B19" s="10" t="s">
        <v>23</v>
      </c>
      <c r="C19" s="11"/>
      <c r="D19" s="11"/>
      <c r="E19" s="11"/>
      <c r="F19" s="11"/>
      <c r="G19" s="11"/>
      <c r="H19" s="11"/>
      <c r="I19" s="11"/>
      <c r="J19" s="11"/>
      <c r="K19" s="11" t="s">
        <v>175</v>
      </c>
      <c r="L19" s="11"/>
      <c r="M19" s="11"/>
      <c r="N19" s="11"/>
      <c r="O19" s="11"/>
      <c r="P19" s="12">
        <f t="shared" si="1"/>
        <v>1</v>
      </c>
    </row>
    <row r="20" spans="1:16" x14ac:dyDescent="0.3">
      <c r="A20" s="66" t="s">
        <v>11</v>
      </c>
      <c r="B20" s="67"/>
      <c r="C20" s="69">
        <f>COUNTA(C10:F19)</f>
        <v>2</v>
      </c>
      <c r="D20" s="70"/>
      <c r="E20" s="70"/>
      <c r="F20" s="71"/>
      <c r="G20" s="69">
        <f>COUNTA(G10:I19)</f>
        <v>1</v>
      </c>
      <c r="H20" s="70"/>
      <c r="I20" s="71"/>
      <c r="J20" s="69">
        <f>COUNTA(J10:L19)</f>
        <v>1</v>
      </c>
      <c r="K20" s="70"/>
      <c r="L20" s="71"/>
      <c r="M20" s="69">
        <f>COUNTA(M10:O19)</f>
        <v>0</v>
      </c>
      <c r="N20" s="70"/>
      <c r="O20" s="71"/>
      <c r="P20" s="13" t="str">
        <f>"Tổng số câu của bài thi : "&amp;SUM(P10:P19)</f>
        <v>Tổng số câu của bài thi : 4</v>
      </c>
    </row>
    <row r="21" spans="1:16" x14ac:dyDescent="0.3">
      <c r="A21" s="66" t="s">
        <v>12</v>
      </c>
      <c r="B21" s="67"/>
      <c r="C21" s="69" t="str">
        <f>C20*C7&amp;"%"</f>
        <v>20%</v>
      </c>
      <c r="D21" s="70"/>
      <c r="E21" s="70"/>
      <c r="F21" s="71"/>
      <c r="G21" s="69" t="str">
        <f>G20*C7&amp;"%"</f>
        <v>10%</v>
      </c>
      <c r="H21" s="70"/>
      <c r="I21" s="71"/>
      <c r="J21" s="69" t="str">
        <f>J20*C7&amp;"%"</f>
        <v>10%</v>
      </c>
      <c r="K21" s="70"/>
      <c r="L21" s="71"/>
      <c r="M21" s="69" t="str">
        <f>M20*C7&amp;"%"</f>
        <v>0%</v>
      </c>
      <c r="N21" s="70"/>
      <c r="O21" s="71"/>
      <c r="P21" s="13" t="str">
        <f>"Tổng tỉ lệ các mức "&amp;C7*SUM(P10:P19)&amp;"%"</f>
        <v>Tổng tỉ lệ các mức 40%</v>
      </c>
    </row>
    <row r="22" spans="1:16" x14ac:dyDescent="0.3">
      <c r="A22" s="66" t="s">
        <v>13</v>
      </c>
      <c r="B22" s="67"/>
      <c r="C22" s="69">
        <f>C20*$C$6</f>
        <v>2</v>
      </c>
      <c r="D22" s="70"/>
      <c r="E22" s="70"/>
      <c r="F22" s="71"/>
      <c r="G22" s="69">
        <f>G20*$C$6</f>
        <v>1</v>
      </c>
      <c r="H22" s="70"/>
      <c r="I22" s="71"/>
      <c r="J22" s="69">
        <f>J20*$C$6</f>
        <v>1</v>
      </c>
      <c r="K22" s="70"/>
      <c r="L22" s="71"/>
      <c r="M22" s="69">
        <f>M20*$C$6</f>
        <v>0</v>
      </c>
      <c r="N22" s="70"/>
      <c r="O22" s="71"/>
      <c r="P22" s="13" t="str">
        <f>"Điểm tối đa của bài thi : "&amp;SUM(C22+G22+J22+M22)</f>
        <v>Điểm tối đa của bài thi : 4</v>
      </c>
    </row>
  </sheetData>
  <sheetProtection password="CB67" sheet="1" objects="1" scenarios="1"/>
  <mergeCells count="26">
    <mergeCell ref="A22:B22"/>
    <mergeCell ref="C22:F22"/>
    <mergeCell ref="G22:I22"/>
    <mergeCell ref="J22:L22"/>
    <mergeCell ref="M22:O22"/>
    <mergeCell ref="M20:O20"/>
    <mergeCell ref="A21:B21"/>
    <mergeCell ref="C21:F21"/>
    <mergeCell ref="G21:I21"/>
    <mergeCell ref="J21:L21"/>
    <mergeCell ref="M21:O21"/>
    <mergeCell ref="J20:L20"/>
    <mergeCell ref="A10:A16"/>
    <mergeCell ref="A17:A19"/>
    <mergeCell ref="A20:B20"/>
    <mergeCell ref="C20:F20"/>
    <mergeCell ref="G20:I20"/>
    <mergeCell ref="F1:I1"/>
    <mergeCell ref="F3:I3"/>
    <mergeCell ref="K3:O3"/>
    <mergeCell ref="A8:P8"/>
    <mergeCell ref="A9:B9"/>
    <mergeCell ref="C9:F9"/>
    <mergeCell ref="G9:I9"/>
    <mergeCell ref="J9:L9"/>
    <mergeCell ref="M9:O9"/>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7"/>
  <sheetViews>
    <sheetView topLeftCell="A19" workbookViewId="0">
      <selection activeCell="B31" sqref="B31"/>
    </sheetView>
  </sheetViews>
  <sheetFormatPr defaultRowHeight="15.6" x14ac:dyDescent="0.3"/>
  <cols>
    <col min="1" max="1" width="14" style="2" customWidth="1"/>
    <col min="2" max="2" width="43.44140625" style="4" bestFit="1" customWidth="1"/>
    <col min="3" max="15" width="5.77734375" style="4" customWidth="1"/>
    <col min="16" max="16" width="35.109375" style="4" customWidth="1"/>
    <col min="17" max="17" width="8.88671875" style="2"/>
    <col min="18" max="18" width="34.33203125" style="2" customWidth="1"/>
    <col min="19" max="19" width="11.88671875" style="2" customWidth="1"/>
    <col min="20" max="16384" width="8.88671875" style="2"/>
  </cols>
  <sheetData>
    <row r="1" spans="1:16" ht="16.05" customHeight="1" x14ac:dyDescent="0.3">
      <c r="A1" s="1" t="s">
        <v>33</v>
      </c>
      <c r="B1" s="2"/>
      <c r="C1" s="1">
        <v>90</v>
      </c>
      <c r="D1" s="2" t="s">
        <v>27</v>
      </c>
      <c r="E1" s="3"/>
      <c r="F1" s="63" t="s">
        <v>42</v>
      </c>
      <c r="G1" s="63"/>
      <c r="H1" s="63"/>
      <c r="I1" s="63"/>
      <c r="J1" s="24" t="s">
        <v>39</v>
      </c>
      <c r="K1" s="24" t="s">
        <v>35</v>
      </c>
      <c r="L1" s="30" t="s">
        <v>36</v>
      </c>
      <c r="M1" s="30" t="s">
        <v>37</v>
      </c>
      <c r="N1" s="30" t="s">
        <v>38</v>
      </c>
      <c r="O1" s="30" t="s">
        <v>40</v>
      </c>
    </row>
    <row r="2" spans="1:16" ht="16.05" customHeight="1" x14ac:dyDescent="0.3">
      <c r="A2" s="1" t="s">
        <v>30</v>
      </c>
      <c r="B2" s="2"/>
      <c r="C2" s="1">
        <v>10</v>
      </c>
      <c r="D2" s="2" t="s">
        <v>26</v>
      </c>
      <c r="E2" s="3"/>
      <c r="F2" s="31">
        <v>4</v>
      </c>
      <c r="G2" s="31">
        <v>3</v>
      </c>
      <c r="H2" s="31">
        <v>2</v>
      </c>
      <c r="I2" s="31">
        <v>1</v>
      </c>
      <c r="J2" s="24" t="s">
        <v>41</v>
      </c>
      <c r="K2" s="34">
        <f>($C$2*F$2)/10</f>
        <v>4</v>
      </c>
      <c r="L2" s="34">
        <f>($C$2*G$2)/10</f>
        <v>3</v>
      </c>
      <c r="M2" s="34">
        <f>($C$2*H$2)/10</f>
        <v>2</v>
      </c>
      <c r="N2" s="34">
        <f>($C$2*I$2)/10</f>
        <v>1</v>
      </c>
      <c r="O2" s="34">
        <f>SUM(K2:N2)</f>
        <v>10</v>
      </c>
    </row>
    <row r="3" spans="1:16" ht="16.05" customHeight="1" x14ac:dyDescent="0.3">
      <c r="A3" s="1" t="s">
        <v>34</v>
      </c>
      <c r="B3" s="2"/>
      <c r="C3" s="1">
        <v>10</v>
      </c>
      <c r="D3" s="2" t="s">
        <v>28</v>
      </c>
      <c r="F3" s="63" t="s">
        <v>58</v>
      </c>
      <c r="G3" s="63"/>
      <c r="H3" s="63"/>
      <c r="I3" s="63"/>
      <c r="J3" s="3"/>
      <c r="K3" s="64" t="s">
        <v>52</v>
      </c>
      <c r="L3" s="64"/>
      <c r="M3" s="64"/>
      <c r="N3" s="64"/>
      <c r="O3" s="64"/>
    </row>
    <row r="4" spans="1:16" ht="16.05" customHeight="1" x14ac:dyDescent="0.3">
      <c r="A4" s="5" t="s">
        <v>25</v>
      </c>
      <c r="B4" s="5"/>
      <c r="C4" s="6">
        <f>C1/C2</f>
        <v>9</v>
      </c>
      <c r="D4" s="5" t="s">
        <v>27</v>
      </c>
      <c r="F4" s="31">
        <v>5.25</v>
      </c>
      <c r="G4" s="31">
        <v>7.5</v>
      </c>
      <c r="H4" s="31">
        <v>12</v>
      </c>
      <c r="I4" s="31">
        <v>22.5</v>
      </c>
      <c r="J4" s="31"/>
      <c r="K4" s="35">
        <f>F4*K2</f>
        <v>21</v>
      </c>
      <c r="L4" s="35">
        <f t="shared" ref="L4:N4" si="0">G4*L2</f>
        <v>22.5</v>
      </c>
      <c r="M4" s="35">
        <f t="shared" si="0"/>
        <v>24</v>
      </c>
      <c r="N4" s="35">
        <f t="shared" si="0"/>
        <v>22.5</v>
      </c>
      <c r="O4" s="35">
        <f>SUM(K4+L4+M4+N4)</f>
        <v>90</v>
      </c>
    </row>
    <row r="5" spans="1:16" ht="16.05" customHeight="1" x14ac:dyDescent="0.3">
      <c r="A5" s="5" t="s">
        <v>24</v>
      </c>
      <c r="B5" s="5"/>
      <c r="C5" s="7">
        <f>C2*C4</f>
        <v>90</v>
      </c>
      <c r="D5" s="5" t="s">
        <v>27</v>
      </c>
      <c r="F5" s="25" t="s">
        <v>56</v>
      </c>
    </row>
    <row r="6" spans="1:16" ht="16.05" customHeight="1" x14ac:dyDescent="0.3">
      <c r="A6" s="5" t="s">
        <v>31</v>
      </c>
      <c r="B6" s="5"/>
      <c r="C6" s="6">
        <f>C3/C2</f>
        <v>1</v>
      </c>
      <c r="D6" s="5" t="s">
        <v>28</v>
      </c>
      <c r="F6" s="27" t="s">
        <v>54</v>
      </c>
      <c r="G6" s="26"/>
      <c r="H6" s="26"/>
      <c r="I6" s="26"/>
      <c r="J6" s="26"/>
      <c r="K6" s="26"/>
      <c r="L6" s="36">
        <f>45/60</f>
        <v>0.75</v>
      </c>
      <c r="M6" s="36">
        <f>75/60</f>
        <v>1.25</v>
      </c>
      <c r="N6" s="36">
        <f>90/60</f>
        <v>1.5</v>
      </c>
      <c r="O6" s="36">
        <f>150/60</f>
        <v>2.5</v>
      </c>
    </row>
    <row r="7" spans="1:16" ht="16.05" customHeight="1" x14ac:dyDescent="0.3">
      <c r="A7" s="5" t="s">
        <v>32</v>
      </c>
      <c r="B7" s="5"/>
      <c r="C7" s="6">
        <f>100/C2</f>
        <v>10</v>
      </c>
      <c r="D7" s="5" t="s">
        <v>29</v>
      </c>
      <c r="F7" s="27" t="s">
        <v>55</v>
      </c>
      <c r="G7" s="26"/>
      <c r="H7" s="26"/>
      <c r="I7" s="26"/>
      <c r="J7" s="26"/>
      <c r="K7" s="26"/>
      <c r="L7" s="36">
        <f>L6*7</f>
        <v>5.25</v>
      </c>
      <c r="M7" s="36">
        <f>M6*6</f>
        <v>7.5</v>
      </c>
      <c r="N7" s="36">
        <f>N6*8</f>
        <v>12</v>
      </c>
      <c r="O7" s="36">
        <f>O6*9</f>
        <v>22.5</v>
      </c>
    </row>
    <row r="8" spans="1:16" ht="16.05" customHeight="1" x14ac:dyDescent="0.3">
      <c r="A8" s="65" t="s">
        <v>53</v>
      </c>
      <c r="B8" s="65"/>
      <c r="C8" s="65"/>
      <c r="D8" s="65"/>
      <c r="E8" s="65"/>
      <c r="F8" s="65"/>
      <c r="G8" s="65"/>
      <c r="H8" s="65"/>
      <c r="I8" s="65"/>
      <c r="J8" s="65"/>
      <c r="K8" s="65"/>
      <c r="L8" s="65"/>
      <c r="M8" s="65"/>
      <c r="N8" s="65"/>
      <c r="O8" s="65"/>
      <c r="P8" s="65"/>
    </row>
    <row r="9" spans="1:16" ht="16.05" customHeight="1" x14ac:dyDescent="0.3">
      <c r="A9" s="68" t="s">
        <v>0</v>
      </c>
      <c r="B9" s="68"/>
      <c r="C9" s="68" t="s">
        <v>14</v>
      </c>
      <c r="D9" s="68"/>
      <c r="E9" s="68"/>
      <c r="F9" s="68"/>
      <c r="G9" s="68" t="s">
        <v>15</v>
      </c>
      <c r="H9" s="68"/>
      <c r="I9" s="68"/>
      <c r="J9" s="68" t="s">
        <v>16</v>
      </c>
      <c r="K9" s="68"/>
      <c r="L9" s="68"/>
      <c r="M9" s="68" t="s">
        <v>17</v>
      </c>
      <c r="N9" s="68"/>
      <c r="O9" s="68"/>
      <c r="P9" s="30" t="s">
        <v>18</v>
      </c>
    </row>
    <row r="10" spans="1:16" ht="16.05" customHeight="1" x14ac:dyDescent="0.3">
      <c r="A10" s="72" t="s">
        <v>130</v>
      </c>
      <c r="B10" s="10" t="s">
        <v>131</v>
      </c>
      <c r="C10" s="11" t="s">
        <v>172</v>
      </c>
      <c r="D10" s="11"/>
      <c r="E10" s="11"/>
      <c r="F10" s="11"/>
      <c r="G10" s="11"/>
      <c r="H10" s="11"/>
      <c r="I10" s="11"/>
      <c r="J10" s="11"/>
      <c r="K10" s="11"/>
      <c r="L10" s="11"/>
      <c r="M10" s="11"/>
      <c r="N10" s="11"/>
      <c r="O10" s="11"/>
      <c r="P10" s="12">
        <f>COUNTA(C10:O10)</f>
        <v>1</v>
      </c>
    </row>
    <row r="11" spans="1:16" ht="16.05" customHeight="1" x14ac:dyDescent="0.3">
      <c r="A11" s="72"/>
      <c r="B11" s="10" t="s">
        <v>132</v>
      </c>
      <c r="C11" s="11"/>
      <c r="D11" s="11"/>
      <c r="E11" s="11"/>
      <c r="F11" s="11"/>
      <c r="G11" s="11"/>
      <c r="H11" s="11"/>
      <c r="I11" s="11"/>
      <c r="J11" s="11"/>
      <c r="K11" s="11"/>
      <c r="L11" s="11"/>
      <c r="M11" s="11"/>
      <c r="N11" s="11"/>
      <c r="O11" s="11"/>
      <c r="P11" s="12">
        <f>COUNTA(C11:O11)</f>
        <v>0</v>
      </c>
    </row>
    <row r="12" spans="1:16" ht="16.05" customHeight="1" x14ac:dyDescent="0.3">
      <c r="A12" s="72"/>
      <c r="B12" s="10" t="s">
        <v>133</v>
      </c>
      <c r="C12" s="11"/>
      <c r="D12" s="11"/>
      <c r="E12" s="11"/>
      <c r="F12" s="11"/>
      <c r="G12" s="11"/>
      <c r="H12" s="11"/>
      <c r="I12" s="11"/>
      <c r="J12" s="11"/>
      <c r="K12" s="11"/>
      <c r="L12" s="11"/>
      <c r="M12" s="11"/>
      <c r="N12" s="11"/>
      <c r="O12" s="11"/>
      <c r="P12" s="12">
        <f t="shared" ref="P12:P34" si="1">COUNTA(C12:O12)</f>
        <v>0</v>
      </c>
    </row>
    <row r="13" spans="1:16" ht="16.05" customHeight="1" x14ac:dyDescent="0.3">
      <c r="A13" s="72" t="s">
        <v>9</v>
      </c>
      <c r="B13" s="10" t="s">
        <v>139</v>
      </c>
      <c r="C13" s="11"/>
      <c r="D13" s="11"/>
      <c r="E13" s="11"/>
      <c r="F13" s="11"/>
      <c r="G13" s="11" t="s">
        <v>173</v>
      </c>
      <c r="H13" s="11"/>
      <c r="I13" s="11"/>
      <c r="J13" s="11"/>
      <c r="K13" s="11"/>
      <c r="L13" s="11"/>
      <c r="M13" s="11"/>
      <c r="N13" s="11"/>
      <c r="O13" s="11"/>
      <c r="P13" s="12">
        <f t="shared" si="1"/>
        <v>1</v>
      </c>
    </row>
    <row r="14" spans="1:16" ht="16.05" customHeight="1" x14ac:dyDescent="0.3">
      <c r="A14" s="72"/>
      <c r="B14" s="10" t="s">
        <v>140</v>
      </c>
      <c r="C14" s="11"/>
      <c r="D14" s="11"/>
      <c r="E14" s="11"/>
      <c r="F14" s="11"/>
      <c r="G14" s="11"/>
      <c r="H14" s="11"/>
      <c r="I14" s="11"/>
      <c r="J14" s="11"/>
      <c r="K14" s="11"/>
      <c r="L14" s="11"/>
      <c r="M14" s="11"/>
      <c r="N14" s="11"/>
      <c r="O14" s="11"/>
      <c r="P14" s="12">
        <f t="shared" si="1"/>
        <v>0</v>
      </c>
    </row>
    <row r="15" spans="1:16" ht="16.05" customHeight="1" x14ac:dyDescent="0.3">
      <c r="A15" s="72"/>
      <c r="B15" s="10" t="s">
        <v>141</v>
      </c>
      <c r="C15" s="11"/>
      <c r="D15" s="11"/>
      <c r="E15" s="11"/>
      <c r="F15" s="11"/>
      <c r="G15" s="11"/>
      <c r="H15" s="11"/>
      <c r="I15" s="11"/>
      <c r="J15" s="11"/>
      <c r="K15" s="11"/>
      <c r="L15" s="11"/>
      <c r="M15" s="11"/>
      <c r="N15" s="11"/>
      <c r="O15" s="11"/>
      <c r="P15" s="12">
        <f t="shared" si="1"/>
        <v>0</v>
      </c>
    </row>
    <row r="16" spans="1:16" ht="16.05" customHeight="1" x14ac:dyDescent="0.3">
      <c r="A16" s="72"/>
      <c r="B16" s="10" t="s">
        <v>142</v>
      </c>
      <c r="C16" s="11"/>
      <c r="D16" s="11"/>
      <c r="E16" s="11"/>
      <c r="F16" s="11"/>
      <c r="G16" s="11"/>
      <c r="H16" s="11"/>
      <c r="I16" s="11"/>
      <c r="J16" s="11" t="s">
        <v>174</v>
      </c>
      <c r="K16" s="11"/>
      <c r="L16" s="11"/>
      <c r="M16" s="11"/>
      <c r="N16" s="11"/>
      <c r="O16" s="11"/>
      <c r="P16" s="12">
        <f t="shared" si="1"/>
        <v>1</v>
      </c>
    </row>
    <row r="17" spans="1:16" ht="16.05" customHeight="1" x14ac:dyDescent="0.3">
      <c r="A17" s="72"/>
      <c r="B17" s="10" t="s">
        <v>143</v>
      </c>
      <c r="C17" s="11"/>
      <c r="D17" s="11"/>
      <c r="E17" s="11"/>
      <c r="F17" s="11"/>
      <c r="G17" s="11"/>
      <c r="H17" s="11"/>
      <c r="I17" s="11"/>
      <c r="J17" s="11"/>
      <c r="K17" s="11"/>
      <c r="L17" s="11"/>
      <c r="M17" s="11"/>
      <c r="N17" s="11"/>
      <c r="O17" s="11"/>
      <c r="P17" s="12">
        <f t="shared" si="1"/>
        <v>0</v>
      </c>
    </row>
    <row r="18" spans="1:16" ht="16.05" customHeight="1" x14ac:dyDescent="0.3">
      <c r="A18" s="72"/>
      <c r="B18" s="10" t="s">
        <v>144</v>
      </c>
      <c r="C18" s="11"/>
      <c r="D18" s="11"/>
      <c r="E18" s="11"/>
      <c r="F18" s="11"/>
      <c r="G18" s="11"/>
      <c r="H18" s="11"/>
      <c r="I18" s="11"/>
      <c r="J18" s="11"/>
      <c r="K18" s="11"/>
      <c r="L18" s="11"/>
      <c r="M18" s="11"/>
      <c r="N18" s="11"/>
      <c r="O18" s="11"/>
      <c r="P18" s="12">
        <f t="shared" si="1"/>
        <v>0</v>
      </c>
    </row>
    <row r="19" spans="1:16" ht="16.05" customHeight="1" x14ac:dyDescent="0.3">
      <c r="A19" s="72"/>
      <c r="B19" s="10" t="s">
        <v>145</v>
      </c>
      <c r="C19" s="11"/>
      <c r="D19" s="11"/>
      <c r="E19" s="11"/>
      <c r="F19" s="11"/>
      <c r="G19" s="11"/>
      <c r="H19" s="11"/>
      <c r="I19" s="11"/>
      <c r="J19" s="11"/>
      <c r="K19" s="11"/>
      <c r="L19" s="11"/>
      <c r="M19" s="11" t="s">
        <v>175</v>
      </c>
      <c r="N19" s="11"/>
      <c r="O19" s="11"/>
      <c r="P19" s="12">
        <f t="shared" si="1"/>
        <v>1</v>
      </c>
    </row>
    <row r="20" spans="1:16" ht="16.05" customHeight="1" x14ac:dyDescent="0.3">
      <c r="A20" s="72"/>
      <c r="B20" s="10" t="s">
        <v>146</v>
      </c>
      <c r="C20" s="11"/>
      <c r="D20" s="11"/>
      <c r="E20" s="11"/>
      <c r="F20" s="11"/>
      <c r="G20" s="11"/>
      <c r="H20" s="11"/>
      <c r="I20" s="11"/>
      <c r="J20" s="11"/>
      <c r="K20" s="11"/>
      <c r="L20" s="11"/>
      <c r="M20" s="11"/>
      <c r="N20" s="11"/>
      <c r="O20" s="11"/>
      <c r="P20" s="12">
        <f t="shared" si="1"/>
        <v>0</v>
      </c>
    </row>
    <row r="21" spans="1:16" ht="16.05" customHeight="1" x14ac:dyDescent="0.3">
      <c r="A21" s="72" t="s">
        <v>138</v>
      </c>
      <c r="B21" s="10" t="s">
        <v>134</v>
      </c>
      <c r="C21" s="11"/>
      <c r="D21" s="11"/>
      <c r="E21" s="11"/>
      <c r="F21" s="11"/>
      <c r="G21" s="11"/>
      <c r="H21" s="11"/>
      <c r="I21" s="11"/>
      <c r="J21" s="11"/>
      <c r="K21" s="11"/>
      <c r="L21" s="11"/>
      <c r="M21" s="11"/>
      <c r="N21" s="11"/>
      <c r="O21" s="11"/>
      <c r="P21" s="12">
        <f t="shared" si="1"/>
        <v>0</v>
      </c>
    </row>
    <row r="22" spans="1:16" ht="16.05" customHeight="1" x14ac:dyDescent="0.3">
      <c r="A22" s="72"/>
      <c r="B22" s="10" t="s">
        <v>135</v>
      </c>
      <c r="C22" s="11"/>
      <c r="D22" s="11"/>
      <c r="E22" s="11"/>
      <c r="F22" s="11"/>
      <c r="G22" s="11"/>
      <c r="H22" s="11"/>
      <c r="I22" s="11"/>
      <c r="J22" s="11"/>
      <c r="K22" s="11"/>
      <c r="L22" s="11"/>
      <c r="M22" s="11"/>
      <c r="N22" s="11"/>
      <c r="O22" s="11"/>
      <c r="P22" s="12">
        <f t="shared" si="1"/>
        <v>0</v>
      </c>
    </row>
    <row r="23" spans="1:16" ht="16.05" customHeight="1" x14ac:dyDescent="0.3">
      <c r="A23" s="72"/>
      <c r="B23" s="10" t="s">
        <v>147</v>
      </c>
      <c r="C23" s="11"/>
      <c r="D23" s="11"/>
      <c r="E23" s="11"/>
      <c r="F23" s="11"/>
      <c r="G23" s="11"/>
      <c r="H23" s="11"/>
      <c r="I23" s="11"/>
      <c r="J23" s="11"/>
      <c r="K23" s="11"/>
      <c r="L23" s="11"/>
      <c r="M23" s="11"/>
      <c r="N23" s="11"/>
      <c r="O23" s="11"/>
      <c r="P23" s="12">
        <f t="shared" si="1"/>
        <v>0</v>
      </c>
    </row>
    <row r="24" spans="1:16" ht="16.05" customHeight="1" x14ac:dyDescent="0.3">
      <c r="A24" s="72"/>
      <c r="B24" s="10" t="s">
        <v>137</v>
      </c>
      <c r="C24" s="11"/>
      <c r="D24" s="11"/>
      <c r="E24" s="11"/>
      <c r="F24" s="11"/>
      <c r="G24" s="11"/>
      <c r="H24" s="11"/>
      <c r="I24" s="11"/>
      <c r="J24" s="11"/>
      <c r="K24" s="11"/>
      <c r="L24" s="11"/>
      <c r="M24" s="11"/>
      <c r="N24" s="11"/>
      <c r="O24" s="11"/>
      <c r="P24" s="12">
        <f t="shared" si="1"/>
        <v>0</v>
      </c>
    </row>
    <row r="25" spans="1:16" ht="16.05" customHeight="1" x14ac:dyDescent="0.3">
      <c r="A25" s="72"/>
      <c r="B25" s="10" t="s">
        <v>136</v>
      </c>
      <c r="C25" s="11"/>
      <c r="D25" s="11"/>
      <c r="E25" s="11"/>
      <c r="F25" s="11"/>
      <c r="G25" s="11"/>
      <c r="H25" s="11"/>
      <c r="I25" s="11"/>
      <c r="J25" s="11"/>
      <c r="K25" s="11"/>
      <c r="L25" s="11"/>
      <c r="M25" s="11"/>
      <c r="N25" s="11"/>
      <c r="O25" s="11"/>
      <c r="P25" s="12">
        <f t="shared" si="1"/>
        <v>0</v>
      </c>
    </row>
    <row r="26" spans="1:16" ht="16.05" customHeight="1" x14ac:dyDescent="0.3">
      <c r="A26" s="72" t="s">
        <v>69</v>
      </c>
      <c r="B26" s="10" t="s">
        <v>148</v>
      </c>
      <c r="C26" s="11"/>
      <c r="D26" s="11"/>
      <c r="E26" s="11"/>
      <c r="F26" s="11"/>
      <c r="G26" s="11"/>
      <c r="H26" s="11"/>
      <c r="I26" s="11"/>
      <c r="J26" s="11"/>
      <c r="K26" s="11"/>
      <c r="L26" s="11"/>
      <c r="M26" s="11"/>
      <c r="N26" s="11"/>
      <c r="O26" s="11"/>
      <c r="P26" s="12">
        <f t="shared" si="1"/>
        <v>0</v>
      </c>
    </row>
    <row r="27" spans="1:16" ht="16.05" customHeight="1" x14ac:dyDescent="0.3">
      <c r="A27" s="72"/>
      <c r="B27" s="10" t="s">
        <v>149</v>
      </c>
      <c r="C27" s="11"/>
      <c r="D27" s="11"/>
      <c r="E27" s="11"/>
      <c r="F27" s="11"/>
      <c r="G27" s="11"/>
      <c r="H27" s="11"/>
      <c r="I27" s="11"/>
      <c r="J27" s="11"/>
      <c r="K27" s="11"/>
      <c r="L27" s="11"/>
      <c r="M27" s="11"/>
      <c r="N27" s="11"/>
      <c r="O27" s="11"/>
      <c r="P27" s="12">
        <f t="shared" si="1"/>
        <v>0</v>
      </c>
    </row>
    <row r="28" spans="1:16" ht="16.05" customHeight="1" x14ac:dyDescent="0.3">
      <c r="A28" s="72"/>
      <c r="B28" s="10" t="s">
        <v>150</v>
      </c>
      <c r="C28" s="11"/>
      <c r="D28" s="11"/>
      <c r="E28" s="11"/>
      <c r="F28" s="11"/>
      <c r="G28" s="11"/>
      <c r="H28" s="11"/>
      <c r="I28" s="11"/>
      <c r="J28" s="11"/>
      <c r="K28" s="11"/>
      <c r="L28" s="11"/>
      <c r="M28" s="11"/>
      <c r="N28" s="11"/>
      <c r="O28" s="11"/>
      <c r="P28" s="12">
        <f t="shared" si="1"/>
        <v>0</v>
      </c>
    </row>
    <row r="29" spans="1:16" ht="16.05" customHeight="1" x14ac:dyDescent="0.3">
      <c r="A29" s="72"/>
      <c r="B29" s="10" t="s">
        <v>177</v>
      </c>
      <c r="C29" s="11"/>
      <c r="D29" s="11"/>
      <c r="E29" s="11"/>
      <c r="F29" s="11"/>
      <c r="G29" s="11"/>
      <c r="H29" s="11"/>
      <c r="I29" s="11"/>
      <c r="J29" s="11"/>
      <c r="K29" s="11"/>
      <c r="L29" s="11"/>
      <c r="M29" s="11"/>
      <c r="N29" s="11"/>
      <c r="O29" s="11"/>
      <c r="P29" s="12">
        <f t="shared" si="1"/>
        <v>0</v>
      </c>
    </row>
    <row r="30" spans="1:16" ht="16.05" customHeight="1" x14ac:dyDescent="0.3">
      <c r="A30" s="72"/>
      <c r="B30" s="10" t="s">
        <v>178</v>
      </c>
      <c r="C30" s="11"/>
      <c r="D30" s="11"/>
      <c r="E30" s="11"/>
      <c r="F30" s="11"/>
      <c r="G30" s="11"/>
      <c r="H30" s="11"/>
      <c r="I30" s="11"/>
      <c r="J30" s="11"/>
      <c r="K30" s="11"/>
      <c r="L30" s="11"/>
      <c r="M30" s="11"/>
      <c r="N30" s="11"/>
      <c r="O30" s="11"/>
      <c r="P30" s="12">
        <f t="shared" si="1"/>
        <v>0</v>
      </c>
    </row>
    <row r="31" spans="1:16" ht="16.05" customHeight="1" x14ac:dyDescent="0.3">
      <c r="A31" s="73" t="s">
        <v>155</v>
      </c>
      <c r="B31" s="10" t="s">
        <v>151</v>
      </c>
      <c r="C31" s="11"/>
      <c r="D31" s="11"/>
      <c r="E31" s="11"/>
      <c r="F31" s="11"/>
      <c r="G31" s="11"/>
      <c r="H31" s="11"/>
      <c r="I31" s="11"/>
      <c r="J31" s="11"/>
      <c r="K31" s="11"/>
      <c r="L31" s="11"/>
      <c r="M31" s="11"/>
      <c r="N31" s="11"/>
      <c r="O31" s="11"/>
      <c r="P31" s="12">
        <f t="shared" si="1"/>
        <v>0</v>
      </c>
    </row>
    <row r="32" spans="1:16" ht="16.05" customHeight="1" x14ac:dyDescent="0.3">
      <c r="A32" s="74"/>
      <c r="B32" s="10" t="s">
        <v>152</v>
      </c>
      <c r="C32" s="11"/>
      <c r="D32" s="11"/>
      <c r="E32" s="11"/>
      <c r="F32" s="11"/>
      <c r="G32" s="11"/>
      <c r="H32" s="11"/>
      <c r="I32" s="11"/>
      <c r="J32" s="11"/>
      <c r="K32" s="11"/>
      <c r="L32" s="11"/>
      <c r="M32" s="11"/>
      <c r="N32" s="11"/>
      <c r="O32" s="11"/>
      <c r="P32" s="12">
        <f t="shared" si="1"/>
        <v>0</v>
      </c>
    </row>
    <row r="33" spans="1:16" ht="16.05" customHeight="1" x14ac:dyDescent="0.3">
      <c r="A33" s="74"/>
      <c r="B33" s="10" t="s">
        <v>153</v>
      </c>
      <c r="C33" s="11"/>
      <c r="D33" s="11"/>
      <c r="E33" s="11"/>
      <c r="F33" s="11"/>
      <c r="G33" s="11"/>
      <c r="H33" s="11"/>
      <c r="I33" s="11"/>
      <c r="J33" s="11"/>
      <c r="K33" s="11"/>
      <c r="L33" s="11"/>
      <c r="M33" s="11"/>
      <c r="N33" s="11"/>
      <c r="O33" s="11"/>
      <c r="P33" s="12">
        <f t="shared" si="1"/>
        <v>0</v>
      </c>
    </row>
    <row r="34" spans="1:16" ht="16.05" customHeight="1" x14ac:dyDescent="0.3">
      <c r="A34" s="80"/>
      <c r="B34" s="10" t="s">
        <v>154</v>
      </c>
      <c r="C34" s="11"/>
      <c r="D34" s="11"/>
      <c r="E34" s="11"/>
      <c r="F34" s="11"/>
      <c r="G34" s="11"/>
      <c r="H34" s="11"/>
      <c r="I34" s="11"/>
      <c r="J34" s="11"/>
      <c r="K34" s="11"/>
      <c r="L34" s="11"/>
      <c r="M34" s="11"/>
      <c r="N34" s="11"/>
      <c r="O34" s="11"/>
      <c r="P34" s="12">
        <f t="shared" si="1"/>
        <v>0</v>
      </c>
    </row>
    <row r="35" spans="1:16" ht="16.05" customHeight="1" x14ac:dyDescent="0.3">
      <c r="A35" s="66" t="s">
        <v>11</v>
      </c>
      <c r="B35" s="67"/>
      <c r="C35" s="69">
        <f>COUNTA(C10:F34)</f>
        <v>1</v>
      </c>
      <c r="D35" s="70"/>
      <c r="E35" s="70"/>
      <c r="F35" s="71"/>
      <c r="G35" s="69">
        <f>COUNTA(G10:I34)</f>
        <v>1</v>
      </c>
      <c r="H35" s="70"/>
      <c r="I35" s="71"/>
      <c r="J35" s="69">
        <f>COUNTA(J10:L34)</f>
        <v>1</v>
      </c>
      <c r="K35" s="70"/>
      <c r="L35" s="71"/>
      <c r="M35" s="69">
        <f>COUNTA(M10:O34)</f>
        <v>1</v>
      </c>
      <c r="N35" s="70"/>
      <c r="O35" s="71"/>
      <c r="P35" s="13" t="str">
        <f>"Tổng số câu của bài thi : "&amp;SUM(P10:P34)</f>
        <v>Tổng số câu của bài thi : 4</v>
      </c>
    </row>
    <row r="36" spans="1:16" ht="16.05" customHeight="1" x14ac:dyDescent="0.3">
      <c r="A36" s="66" t="s">
        <v>12</v>
      </c>
      <c r="B36" s="67"/>
      <c r="C36" s="69" t="str">
        <f>C35*C7&amp;"%"</f>
        <v>10%</v>
      </c>
      <c r="D36" s="70"/>
      <c r="E36" s="70"/>
      <c r="F36" s="71"/>
      <c r="G36" s="69" t="str">
        <f>G35*C7&amp;"%"</f>
        <v>10%</v>
      </c>
      <c r="H36" s="70"/>
      <c r="I36" s="71"/>
      <c r="J36" s="69" t="str">
        <f>J35*C7&amp;"%"</f>
        <v>10%</v>
      </c>
      <c r="K36" s="70"/>
      <c r="L36" s="71"/>
      <c r="M36" s="69" t="str">
        <f>M35*C7&amp;"%"</f>
        <v>10%</v>
      </c>
      <c r="N36" s="70"/>
      <c r="O36" s="71"/>
      <c r="P36" s="13" t="str">
        <f>"Tổng tỉ lệ các mức "&amp;C7*SUM(P10:P34)&amp;"%"</f>
        <v>Tổng tỉ lệ các mức 40%</v>
      </c>
    </row>
    <row r="37" spans="1:16" ht="16.05" customHeight="1" x14ac:dyDescent="0.3">
      <c r="A37" s="66" t="s">
        <v>13</v>
      </c>
      <c r="B37" s="67"/>
      <c r="C37" s="69">
        <f>C35*$C$6</f>
        <v>1</v>
      </c>
      <c r="D37" s="70"/>
      <c r="E37" s="70"/>
      <c r="F37" s="71"/>
      <c r="G37" s="69">
        <f>G35*$C$6</f>
        <v>1</v>
      </c>
      <c r="H37" s="70"/>
      <c r="I37" s="71"/>
      <c r="J37" s="69">
        <f>J35*$C$6</f>
        <v>1</v>
      </c>
      <c r="K37" s="70"/>
      <c r="L37" s="71"/>
      <c r="M37" s="69">
        <f>M35*$C$6</f>
        <v>1</v>
      </c>
      <c r="N37" s="70"/>
      <c r="O37" s="71"/>
      <c r="P37" s="13" t="str">
        <f>"Điểm tối đa của bài thi : "&amp;SUM(C37+G37+J37+M37)</f>
        <v>Điểm tối đa của bài thi : 4</v>
      </c>
    </row>
  </sheetData>
  <sheetProtection password="CB67" sheet="1" objects="1" scenarios="1"/>
  <mergeCells count="29">
    <mergeCell ref="A37:B37"/>
    <mergeCell ref="C37:F37"/>
    <mergeCell ref="G37:I37"/>
    <mergeCell ref="J37:L37"/>
    <mergeCell ref="M37:O37"/>
    <mergeCell ref="M35:O35"/>
    <mergeCell ref="A36:B36"/>
    <mergeCell ref="C36:F36"/>
    <mergeCell ref="G36:I36"/>
    <mergeCell ref="J36:L36"/>
    <mergeCell ref="M36:O36"/>
    <mergeCell ref="J35:L35"/>
    <mergeCell ref="A35:B35"/>
    <mergeCell ref="C35:F35"/>
    <mergeCell ref="G35:I35"/>
    <mergeCell ref="A10:A12"/>
    <mergeCell ref="A13:A20"/>
    <mergeCell ref="A21:A25"/>
    <mergeCell ref="A26:A30"/>
    <mergeCell ref="A31:A34"/>
    <mergeCell ref="F1:I1"/>
    <mergeCell ref="F3:I3"/>
    <mergeCell ref="K3:O3"/>
    <mergeCell ref="A8:P8"/>
    <mergeCell ref="A9:B9"/>
    <mergeCell ref="C9:F9"/>
    <mergeCell ref="G9:I9"/>
    <mergeCell ref="J9:L9"/>
    <mergeCell ref="M9:O9"/>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7"/>
  <sheetViews>
    <sheetView workbookViewId="0">
      <selection activeCell="C33" sqref="C33:F33"/>
    </sheetView>
  </sheetViews>
  <sheetFormatPr defaultRowHeight="15.6" x14ac:dyDescent="0.3"/>
  <cols>
    <col min="1" max="1" width="14" style="2" customWidth="1"/>
    <col min="2" max="2" width="35.5546875" style="4" customWidth="1"/>
    <col min="3" max="15" width="5.77734375" style="4" customWidth="1"/>
    <col min="16" max="16" width="35.109375" style="4" customWidth="1"/>
    <col min="17" max="17" width="8.88671875" style="2"/>
    <col min="18" max="18" width="34.33203125" style="2" customWidth="1"/>
    <col min="19" max="19" width="11.88671875" style="2" customWidth="1"/>
    <col min="20" max="16384" width="8.88671875" style="2"/>
  </cols>
  <sheetData>
    <row r="1" spans="1:16" x14ac:dyDescent="0.3">
      <c r="A1" s="1" t="s">
        <v>33</v>
      </c>
      <c r="B1" s="2"/>
      <c r="C1" s="1">
        <v>90</v>
      </c>
      <c r="D1" s="2" t="s">
        <v>27</v>
      </c>
      <c r="E1" s="3"/>
      <c r="F1" s="63" t="s">
        <v>42</v>
      </c>
      <c r="G1" s="63"/>
      <c r="H1" s="63"/>
      <c r="I1" s="63"/>
      <c r="J1" s="24" t="s">
        <v>39</v>
      </c>
      <c r="K1" s="24" t="s">
        <v>35</v>
      </c>
      <c r="L1" s="30" t="s">
        <v>36</v>
      </c>
      <c r="M1" s="30" t="s">
        <v>37</v>
      </c>
      <c r="N1" s="30" t="s">
        <v>38</v>
      </c>
      <c r="O1" s="30" t="s">
        <v>40</v>
      </c>
    </row>
    <row r="2" spans="1:16" x14ac:dyDescent="0.3">
      <c r="A2" s="1" t="s">
        <v>30</v>
      </c>
      <c r="B2" s="2"/>
      <c r="C2" s="1">
        <v>50</v>
      </c>
      <c r="D2" s="2" t="s">
        <v>26</v>
      </c>
      <c r="E2" s="3"/>
      <c r="F2" s="31">
        <v>4</v>
      </c>
      <c r="G2" s="31">
        <v>3</v>
      </c>
      <c r="H2" s="31">
        <v>2</v>
      </c>
      <c r="I2" s="31">
        <v>1</v>
      </c>
      <c r="J2" s="24" t="s">
        <v>41</v>
      </c>
      <c r="K2" s="34">
        <f>($C$2*F$2)/10</f>
        <v>20</v>
      </c>
      <c r="L2" s="34">
        <f>($C$2*G$2)/10</f>
        <v>15</v>
      </c>
      <c r="M2" s="34">
        <f>($C$2*H$2)/10</f>
        <v>10</v>
      </c>
      <c r="N2" s="34">
        <f>($C$2*I$2)/10</f>
        <v>5</v>
      </c>
      <c r="O2" s="34">
        <f>SUM(K2:N2)</f>
        <v>50</v>
      </c>
    </row>
    <row r="3" spans="1:16" x14ac:dyDescent="0.3">
      <c r="A3" s="1" t="s">
        <v>34</v>
      </c>
      <c r="B3" s="2"/>
      <c r="C3" s="1">
        <v>10</v>
      </c>
      <c r="D3" s="2" t="s">
        <v>28</v>
      </c>
      <c r="F3" s="63" t="s">
        <v>58</v>
      </c>
      <c r="G3" s="63"/>
      <c r="H3" s="63"/>
      <c r="I3" s="63"/>
      <c r="J3" s="3"/>
      <c r="K3" s="64" t="s">
        <v>52</v>
      </c>
      <c r="L3" s="64"/>
      <c r="M3" s="64"/>
      <c r="N3" s="64"/>
      <c r="O3" s="64"/>
    </row>
    <row r="4" spans="1:16" x14ac:dyDescent="0.3">
      <c r="A4" s="5" t="s">
        <v>25</v>
      </c>
      <c r="B4" s="5"/>
      <c r="C4" s="6">
        <f>C1/C2</f>
        <v>1.8</v>
      </c>
      <c r="D4" s="5" t="s">
        <v>27</v>
      </c>
      <c r="F4" s="31">
        <v>0.75</v>
      </c>
      <c r="G4" s="31">
        <v>1.25</v>
      </c>
      <c r="H4" s="31">
        <v>1.5</v>
      </c>
      <c r="I4" s="31">
        <v>2.5</v>
      </c>
      <c r="J4" s="31"/>
      <c r="K4" s="35">
        <f>F4*K2</f>
        <v>15</v>
      </c>
      <c r="L4" s="35">
        <f t="shared" ref="L4:N4" si="0">G4*L2</f>
        <v>18.75</v>
      </c>
      <c r="M4" s="35">
        <f t="shared" si="0"/>
        <v>15</v>
      </c>
      <c r="N4" s="35">
        <f t="shared" si="0"/>
        <v>12.5</v>
      </c>
      <c r="O4" s="35">
        <f>SUM(K4+L4+M4+N4)</f>
        <v>61.25</v>
      </c>
    </row>
    <row r="5" spans="1:16" x14ac:dyDescent="0.3">
      <c r="A5" s="5" t="s">
        <v>24</v>
      </c>
      <c r="B5" s="5"/>
      <c r="C5" s="7">
        <f>C2*C4</f>
        <v>90</v>
      </c>
      <c r="D5" s="5" t="s">
        <v>27</v>
      </c>
      <c r="F5" s="25" t="s">
        <v>56</v>
      </c>
    </row>
    <row r="6" spans="1:16" x14ac:dyDescent="0.3">
      <c r="A6" s="5" t="s">
        <v>31</v>
      </c>
      <c r="B6" s="5"/>
      <c r="C6" s="6">
        <f>C3/C2</f>
        <v>0.2</v>
      </c>
      <c r="D6" s="5" t="s">
        <v>28</v>
      </c>
      <c r="F6" s="27" t="s">
        <v>54</v>
      </c>
      <c r="G6" s="26"/>
      <c r="H6" s="26"/>
      <c r="I6" s="26"/>
      <c r="J6" s="26"/>
      <c r="K6" s="26"/>
      <c r="L6" s="36">
        <f>45/60</f>
        <v>0.75</v>
      </c>
      <c r="M6" s="36">
        <f>75/60</f>
        <v>1.25</v>
      </c>
      <c r="N6" s="36">
        <f>90/60</f>
        <v>1.5</v>
      </c>
      <c r="O6" s="36">
        <f>150/60</f>
        <v>2.5</v>
      </c>
    </row>
    <row r="7" spans="1:16" x14ac:dyDescent="0.3">
      <c r="A7" s="5" t="s">
        <v>32</v>
      </c>
      <c r="B7" s="5"/>
      <c r="C7" s="6">
        <f>100/C2</f>
        <v>2</v>
      </c>
      <c r="D7" s="5" t="s">
        <v>29</v>
      </c>
      <c r="F7" s="27" t="s">
        <v>55</v>
      </c>
      <c r="G7" s="26"/>
      <c r="H7" s="26"/>
      <c r="I7" s="26"/>
      <c r="J7" s="26"/>
      <c r="K7" s="26"/>
      <c r="L7" s="36">
        <f>L6*7</f>
        <v>5.25</v>
      </c>
      <c r="M7" s="36">
        <f>M6*6</f>
        <v>7.5</v>
      </c>
      <c r="N7" s="36">
        <f>N6*8</f>
        <v>12</v>
      </c>
      <c r="O7" s="36">
        <f>O6*9</f>
        <v>22.5</v>
      </c>
    </row>
    <row r="8" spans="1:16" x14ac:dyDescent="0.3">
      <c r="A8" s="65" t="s">
        <v>53</v>
      </c>
      <c r="B8" s="65"/>
      <c r="C8" s="65"/>
      <c r="D8" s="65"/>
      <c r="E8" s="65"/>
      <c r="F8" s="65"/>
      <c r="G8" s="65"/>
      <c r="H8" s="65"/>
      <c r="I8" s="65"/>
      <c r="J8" s="65"/>
      <c r="K8" s="65"/>
      <c r="L8" s="65"/>
      <c r="M8" s="65"/>
      <c r="N8" s="65"/>
      <c r="O8" s="65"/>
      <c r="P8" s="65"/>
    </row>
    <row r="9" spans="1:16" x14ac:dyDescent="0.3">
      <c r="A9" s="68" t="s">
        <v>0</v>
      </c>
      <c r="B9" s="68"/>
      <c r="C9" s="68" t="s">
        <v>14</v>
      </c>
      <c r="D9" s="68"/>
      <c r="E9" s="68"/>
      <c r="F9" s="68"/>
      <c r="G9" s="68" t="s">
        <v>15</v>
      </c>
      <c r="H9" s="68"/>
      <c r="I9" s="68"/>
      <c r="J9" s="68" t="s">
        <v>16</v>
      </c>
      <c r="K9" s="68"/>
      <c r="L9" s="68"/>
      <c r="M9" s="68" t="s">
        <v>17</v>
      </c>
      <c r="N9" s="68"/>
      <c r="O9" s="68"/>
      <c r="P9" s="30" t="s">
        <v>18</v>
      </c>
    </row>
    <row r="10" spans="1:16" ht="16.05" customHeight="1" x14ac:dyDescent="0.3">
      <c r="A10" s="72" t="s">
        <v>8</v>
      </c>
      <c r="B10" s="10" t="s">
        <v>1</v>
      </c>
      <c r="C10" s="11"/>
      <c r="D10" s="11"/>
      <c r="E10" s="11"/>
      <c r="F10" s="11"/>
      <c r="G10" s="11"/>
      <c r="H10" s="11"/>
      <c r="I10" s="11"/>
      <c r="J10" s="11"/>
      <c r="K10" s="11"/>
      <c r="L10" s="11"/>
      <c r="M10" s="11"/>
      <c r="N10" s="11"/>
      <c r="O10" s="11"/>
      <c r="P10" s="12">
        <f>COUNTA(C10:O10)</f>
        <v>0</v>
      </c>
    </row>
    <row r="11" spans="1:16" ht="16.05" customHeight="1" x14ac:dyDescent="0.3">
      <c r="A11" s="72"/>
      <c r="B11" s="10" t="s">
        <v>2</v>
      </c>
      <c r="C11" s="11"/>
      <c r="D11" s="11"/>
      <c r="E11" s="11"/>
      <c r="F11" s="11"/>
      <c r="G11" s="11"/>
      <c r="H11" s="11"/>
      <c r="I11" s="11"/>
      <c r="J11" s="11"/>
      <c r="K11" s="11"/>
      <c r="L11" s="11"/>
      <c r="M11" s="11"/>
      <c r="N11" s="11"/>
      <c r="O11" s="11"/>
      <c r="P11" s="12">
        <f>COUNTA(C11:O11)</f>
        <v>0</v>
      </c>
    </row>
    <row r="12" spans="1:16" ht="16.05" customHeight="1" x14ac:dyDescent="0.3">
      <c r="A12" s="72"/>
      <c r="B12" s="10" t="s">
        <v>3</v>
      </c>
      <c r="C12" s="11"/>
      <c r="D12" s="11"/>
      <c r="E12" s="11"/>
      <c r="F12" s="11"/>
      <c r="G12" s="11"/>
      <c r="H12" s="11"/>
      <c r="I12" s="11"/>
      <c r="J12" s="11"/>
      <c r="K12" s="11"/>
      <c r="L12" s="11"/>
      <c r="M12" s="11"/>
      <c r="N12" s="11"/>
      <c r="O12" s="11"/>
      <c r="P12" s="12">
        <f t="shared" ref="P12:P28" si="1">COUNTA(C12:O12)</f>
        <v>0</v>
      </c>
    </row>
    <row r="13" spans="1:16" ht="16.05" customHeight="1" x14ac:dyDescent="0.3">
      <c r="A13" s="72"/>
      <c r="B13" s="10" t="s">
        <v>4</v>
      </c>
      <c r="C13" s="11" t="s">
        <v>172</v>
      </c>
      <c r="D13" s="11"/>
      <c r="E13" s="11"/>
      <c r="F13" s="11"/>
      <c r="G13" s="11"/>
      <c r="H13" s="11"/>
      <c r="I13" s="11"/>
      <c r="J13" s="11"/>
      <c r="K13" s="11"/>
      <c r="L13" s="11"/>
      <c r="M13" s="11"/>
      <c r="N13" s="11"/>
      <c r="O13" s="11"/>
      <c r="P13" s="12">
        <f t="shared" si="1"/>
        <v>1</v>
      </c>
    </row>
    <row r="14" spans="1:16" ht="16.05" customHeight="1" x14ac:dyDescent="0.3">
      <c r="A14" s="72"/>
      <c r="B14" s="10" t="s">
        <v>5</v>
      </c>
      <c r="C14" s="11"/>
      <c r="D14" s="11"/>
      <c r="E14" s="11"/>
      <c r="F14" s="11"/>
      <c r="G14" s="11"/>
      <c r="H14" s="11"/>
      <c r="I14" s="11"/>
      <c r="J14" s="11"/>
      <c r="K14" s="11"/>
      <c r="L14" s="11"/>
      <c r="M14" s="11"/>
      <c r="N14" s="11"/>
      <c r="O14" s="11"/>
      <c r="P14" s="12">
        <f t="shared" si="1"/>
        <v>0</v>
      </c>
    </row>
    <row r="15" spans="1:16" ht="16.05" customHeight="1" x14ac:dyDescent="0.3">
      <c r="A15" s="72"/>
      <c r="B15" s="10" t="s">
        <v>6</v>
      </c>
      <c r="C15" s="11"/>
      <c r="D15" s="11"/>
      <c r="E15" s="11"/>
      <c r="F15" s="11"/>
      <c r="G15" s="11"/>
      <c r="H15" s="11"/>
      <c r="I15" s="11"/>
      <c r="J15" s="11"/>
      <c r="K15" s="11"/>
      <c r="L15" s="11"/>
      <c r="M15" s="11"/>
      <c r="N15" s="11"/>
      <c r="O15" s="11"/>
      <c r="P15" s="12">
        <f t="shared" si="1"/>
        <v>0</v>
      </c>
    </row>
    <row r="16" spans="1:16" ht="16.05" customHeight="1" x14ac:dyDescent="0.3">
      <c r="A16" s="72"/>
      <c r="B16" s="10" t="s">
        <v>7</v>
      </c>
      <c r="C16" s="11"/>
      <c r="D16" s="11"/>
      <c r="E16" s="11"/>
      <c r="F16" s="11"/>
      <c r="G16" s="11"/>
      <c r="H16" s="11"/>
      <c r="I16" s="11"/>
      <c r="J16" s="11"/>
      <c r="K16" s="11"/>
      <c r="L16" s="11"/>
      <c r="M16" s="11"/>
      <c r="N16" s="11"/>
      <c r="O16" s="11"/>
      <c r="P16" s="12">
        <f t="shared" si="1"/>
        <v>0</v>
      </c>
    </row>
    <row r="17" spans="1:16" ht="16.05" customHeight="1" x14ac:dyDescent="0.3">
      <c r="A17" s="73" t="s">
        <v>9</v>
      </c>
      <c r="B17" s="10" t="s">
        <v>10</v>
      </c>
      <c r="C17" s="11"/>
      <c r="D17" s="11"/>
      <c r="E17" s="11"/>
      <c r="F17" s="11"/>
      <c r="G17" s="11" t="s">
        <v>173</v>
      </c>
      <c r="H17" s="11"/>
      <c r="I17" s="11"/>
      <c r="J17" s="11"/>
      <c r="K17" s="11"/>
      <c r="L17" s="11"/>
      <c r="M17" s="11"/>
      <c r="N17" s="11"/>
      <c r="O17" s="11"/>
      <c r="P17" s="12">
        <f t="shared" si="1"/>
        <v>1</v>
      </c>
    </row>
    <row r="18" spans="1:16" ht="16.05" customHeight="1" x14ac:dyDescent="0.3">
      <c r="A18" s="74"/>
      <c r="B18" s="10" t="s">
        <v>19</v>
      </c>
      <c r="C18" s="11"/>
      <c r="D18" s="11"/>
      <c r="E18" s="11"/>
      <c r="F18" s="11"/>
      <c r="G18" s="11"/>
      <c r="H18" s="11"/>
      <c r="I18" s="11"/>
      <c r="J18" s="11"/>
      <c r="K18" s="11"/>
      <c r="L18" s="11"/>
      <c r="M18" s="11"/>
      <c r="N18" s="11"/>
      <c r="O18" s="11"/>
      <c r="P18" s="12">
        <f t="shared" si="1"/>
        <v>0</v>
      </c>
    </row>
    <row r="19" spans="1:16" ht="16.05" customHeight="1" x14ac:dyDescent="0.3">
      <c r="A19" s="74"/>
      <c r="B19" s="10" t="s">
        <v>23</v>
      </c>
      <c r="C19" s="11"/>
      <c r="D19" s="11"/>
      <c r="E19" s="11"/>
      <c r="F19" s="11"/>
      <c r="G19" s="11"/>
      <c r="H19" s="11"/>
      <c r="I19" s="11"/>
      <c r="J19" s="11"/>
      <c r="K19" s="11"/>
      <c r="L19" s="11"/>
      <c r="M19" s="11"/>
      <c r="N19" s="11"/>
      <c r="O19" s="11"/>
      <c r="P19" s="12">
        <f t="shared" si="1"/>
        <v>0</v>
      </c>
    </row>
    <row r="20" spans="1:16" ht="16.05" customHeight="1" x14ac:dyDescent="0.3">
      <c r="A20" s="74" t="s">
        <v>59</v>
      </c>
      <c r="B20" s="10" t="s">
        <v>60</v>
      </c>
      <c r="C20" s="11"/>
      <c r="D20" s="11"/>
      <c r="E20" s="11"/>
      <c r="F20" s="11"/>
      <c r="G20" s="11"/>
      <c r="H20" s="11"/>
      <c r="I20" s="11"/>
      <c r="J20" s="11"/>
      <c r="K20" s="11"/>
      <c r="L20" s="11"/>
      <c r="M20" s="11"/>
      <c r="N20" s="11"/>
      <c r="O20" s="11"/>
      <c r="P20" s="12">
        <f t="shared" si="1"/>
        <v>0</v>
      </c>
    </row>
    <row r="21" spans="1:16" ht="16.05" customHeight="1" x14ac:dyDescent="0.3">
      <c r="A21" s="74"/>
      <c r="B21" s="10" t="s">
        <v>61</v>
      </c>
      <c r="C21" s="11"/>
      <c r="D21" s="11"/>
      <c r="E21" s="11"/>
      <c r="F21" s="11"/>
      <c r="G21" s="11"/>
      <c r="H21" s="11"/>
      <c r="I21" s="11"/>
      <c r="J21" s="11"/>
      <c r="K21" s="11"/>
      <c r="L21" s="11"/>
      <c r="M21" s="11"/>
      <c r="N21" s="11"/>
      <c r="O21" s="11"/>
      <c r="P21" s="12">
        <f t="shared" si="1"/>
        <v>0</v>
      </c>
    </row>
    <row r="22" spans="1:16" ht="16.05" customHeight="1" x14ac:dyDescent="0.3">
      <c r="A22" s="74"/>
      <c r="B22" s="10" t="s">
        <v>62</v>
      </c>
      <c r="C22" s="11"/>
      <c r="D22" s="11"/>
      <c r="E22" s="11"/>
      <c r="F22" s="11"/>
      <c r="G22" s="11"/>
      <c r="H22" s="11"/>
      <c r="I22" s="11"/>
      <c r="J22" s="11"/>
      <c r="K22" s="11"/>
      <c r="L22" s="11"/>
      <c r="M22" s="11"/>
      <c r="N22" s="11"/>
      <c r="O22" s="11"/>
      <c r="P22" s="12">
        <f t="shared" si="1"/>
        <v>0</v>
      </c>
    </row>
    <row r="23" spans="1:16" ht="16.05" customHeight="1" x14ac:dyDescent="0.3">
      <c r="A23" s="74"/>
      <c r="B23" s="10" t="s">
        <v>63</v>
      </c>
      <c r="C23" s="11"/>
      <c r="D23" s="11"/>
      <c r="E23" s="11"/>
      <c r="F23" s="11"/>
      <c r="G23" s="11"/>
      <c r="H23" s="11"/>
      <c r="I23" s="11"/>
      <c r="J23" s="11"/>
      <c r="K23" s="11"/>
      <c r="L23" s="11"/>
      <c r="M23" s="11"/>
      <c r="N23" s="11"/>
      <c r="O23" s="11"/>
      <c r="P23" s="12">
        <f t="shared" si="1"/>
        <v>0</v>
      </c>
    </row>
    <row r="24" spans="1:16" ht="16.05" customHeight="1" x14ac:dyDescent="0.3">
      <c r="A24" s="74"/>
      <c r="B24" s="10" t="s">
        <v>64</v>
      </c>
      <c r="C24" s="11"/>
      <c r="D24" s="11"/>
      <c r="E24" s="11"/>
      <c r="F24" s="11"/>
      <c r="G24" s="11"/>
      <c r="H24" s="11"/>
      <c r="I24" s="11"/>
      <c r="J24" s="11"/>
      <c r="K24" s="11" t="s">
        <v>174</v>
      </c>
      <c r="L24" s="11"/>
      <c r="M24" s="11"/>
      <c r="N24" s="11"/>
      <c r="O24" s="11"/>
      <c r="P24" s="12">
        <f t="shared" si="1"/>
        <v>1</v>
      </c>
    </row>
    <row r="25" spans="1:16" ht="16.05" customHeight="1" x14ac:dyDescent="0.3">
      <c r="A25" s="74"/>
      <c r="B25" s="10" t="s">
        <v>65</v>
      </c>
      <c r="C25" s="11"/>
      <c r="D25" s="11"/>
      <c r="E25" s="11"/>
      <c r="F25" s="11"/>
      <c r="G25" s="11"/>
      <c r="H25" s="11"/>
      <c r="I25" s="11"/>
      <c r="J25" s="11"/>
      <c r="K25" s="11"/>
      <c r="L25" s="11"/>
      <c r="M25" s="11"/>
      <c r="N25" s="11"/>
      <c r="O25" s="11"/>
      <c r="P25" s="12">
        <f t="shared" si="1"/>
        <v>0</v>
      </c>
    </row>
    <row r="26" spans="1:16" ht="16.05" customHeight="1" x14ac:dyDescent="0.3">
      <c r="A26" s="74"/>
      <c r="B26" s="10" t="s">
        <v>66</v>
      </c>
      <c r="C26" s="11"/>
      <c r="D26" s="11"/>
      <c r="E26" s="11"/>
      <c r="F26" s="11"/>
      <c r="G26" s="11"/>
      <c r="H26" s="11"/>
      <c r="I26" s="11"/>
      <c r="J26" s="11"/>
      <c r="K26" s="11"/>
      <c r="L26" s="11"/>
      <c r="M26" s="11"/>
      <c r="N26" s="11"/>
      <c r="O26" s="11"/>
      <c r="P26" s="12">
        <f t="shared" si="1"/>
        <v>0</v>
      </c>
    </row>
    <row r="27" spans="1:16" ht="16.05" customHeight="1" x14ac:dyDescent="0.3">
      <c r="A27" s="74"/>
      <c r="B27" s="10" t="s">
        <v>67</v>
      </c>
      <c r="C27" s="11"/>
      <c r="D27" s="11"/>
      <c r="E27" s="11"/>
      <c r="F27" s="11"/>
      <c r="G27" s="11"/>
      <c r="H27" s="11"/>
      <c r="I27" s="11"/>
      <c r="J27" s="11"/>
      <c r="K27" s="11"/>
      <c r="L27" s="11"/>
      <c r="M27" s="11"/>
      <c r="N27" s="11"/>
      <c r="O27" s="11"/>
      <c r="P27" s="12">
        <f t="shared" si="1"/>
        <v>0</v>
      </c>
    </row>
    <row r="28" spans="1:16" ht="16.05" customHeight="1" x14ac:dyDescent="0.3">
      <c r="A28" s="80"/>
      <c r="B28" s="10" t="s">
        <v>68</v>
      </c>
      <c r="C28" s="11"/>
      <c r="D28" s="11"/>
      <c r="E28" s="11"/>
      <c r="F28" s="11"/>
      <c r="G28" s="11"/>
      <c r="H28" s="11"/>
      <c r="I28" s="11"/>
      <c r="J28" s="11"/>
      <c r="K28" s="11"/>
      <c r="L28" s="11"/>
      <c r="M28" s="11"/>
      <c r="N28" s="11"/>
      <c r="O28" s="11"/>
      <c r="P28" s="12">
        <f t="shared" si="1"/>
        <v>0</v>
      </c>
    </row>
    <row r="29" spans="1:16" ht="16.05" customHeight="1" x14ac:dyDescent="0.3">
      <c r="A29" s="73" t="s">
        <v>69</v>
      </c>
      <c r="B29" s="10" t="s">
        <v>70</v>
      </c>
      <c r="C29" s="11"/>
      <c r="D29" s="11"/>
      <c r="E29" s="11"/>
      <c r="F29" s="11"/>
      <c r="G29" s="11"/>
      <c r="H29" s="11"/>
      <c r="I29" s="11"/>
      <c r="J29" s="11"/>
      <c r="K29" s="11"/>
      <c r="L29" s="11"/>
      <c r="M29" s="11"/>
      <c r="N29" s="11"/>
      <c r="O29" s="11"/>
      <c r="P29" s="33"/>
    </row>
    <row r="30" spans="1:16" ht="16.05" customHeight="1" x14ac:dyDescent="0.3">
      <c r="A30" s="74"/>
      <c r="B30" s="10" t="s">
        <v>21</v>
      </c>
      <c r="C30" s="11"/>
      <c r="D30" s="11"/>
      <c r="E30" s="11"/>
      <c r="F30" s="11"/>
      <c r="G30" s="11"/>
      <c r="H30" s="11"/>
      <c r="I30" s="11"/>
      <c r="J30" s="11"/>
      <c r="K30" s="11"/>
      <c r="L30" s="11"/>
      <c r="M30" s="11"/>
      <c r="N30" s="11"/>
      <c r="O30" s="11"/>
      <c r="P30" s="33"/>
    </row>
    <row r="31" spans="1:16" ht="16.05" customHeight="1" x14ac:dyDescent="0.3">
      <c r="A31" s="80"/>
      <c r="B31" s="10" t="s">
        <v>71</v>
      </c>
      <c r="C31" s="11"/>
      <c r="D31" s="11"/>
      <c r="E31" s="11"/>
      <c r="F31" s="11"/>
      <c r="G31" s="11"/>
      <c r="H31" s="11"/>
      <c r="I31" s="11"/>
      <c r="J31" s="11"/>
      <c r="K31" s="11"/>
      <c r="L31" s="11"/>
      <c r="M31" s="11" t="s">
        <v>175</v>
      </c>
      <c r="N31" s="11"/>
      <c r="O31" s="11"/>
      <c r="P31" s="33"/>
    </row>
    <row r="32" spans="1:16" ht="16.05" customHeight="1" x14ac:dyDescent="0.3">
      <c r="A32" s="66" t="s">
        <v>11</v>
      </c>
      <c r="B32" s="67"/>
      <c r="C32" s="69">
        <f>COUNTA(C10:F31)</f>
        <v>1</v>
      </c>
      <c r="D32" s="70"/>
      <c r="E32" s="70"/>
      <c r="F32" s="71"/>
      <c r="G32" s="69">
        <f>COUNTA(G10:I31)</f>
        <v>1</v>
      </c>
      <c r="H32" s="70"/>
      <c r="I32" s="71"/>
      <c r="J32" s="69">
        <f>COUNTA(J10:L31)</f>
        <v>1</v>
      </c>
      <c r="K32" s="70"/>
      <c r="L32" s="71"/>
      <c r="M32" s="69">
        <f>COUNTA(M10:O31)</f>
        <v>1</v>
      </c>
      <c r="N32" s="70"/>
      <c r="O32" s="71"/>
      <c r="P32" s="13" t="str">
        <f>"Tổng số câu của bài thi : "&amp;SUM(P10:P31)</f>
        <v>Tổng số câu của bài thi : 3</v>
      </c>
    </row>
    <row r="33" spans="1:16" ht="16.05" customHeight="1" x14ac:dyDescent="0.3">
      <c r="A33" s="66" t="s">
        <v>12</v>
      </c>
      <c r="B33" s="67"/>
      <c r="C33" s="69" t="str">
        <f>C32*C7&amp;"%"</f>
        <v>2%</v>
      </c>
      <c r="D33" s="70"/>
      <c r="E33" s="70"/>
      <c r="F33" s="71"/>
      <c r="G33" s="69" t="str">
        <f>G32*C7&amp;"%"</f>
        <v>2%</v>
      </c>
      <c r="H33" s="70"/>
      <c r="I33" s="71"/>
      <c r="J33" s="69" t="str">
        <f>J32*C7&amp;"%"</f>
        <v>2%</v>
      </c>
      <c r="K33" s="70"/>
      <c r="L33" s="71"/>
      <c r="M33" s="69" t="str">
        <f>M32*C7&amp;"%"</f>
        <v>2%</v>
      </c>
      <c r="N33" s="70"/>
      <c r="O33" s="71"/>
      <c r="P33" s="13" t="str">
        <f>"Tổng tỉ lệ các mức "&amp;C7*SUM(P10:P31)&amp;"%"</f>
        <v>Tổng tỉ lệ các mức 6%</v>
      </c>
    </row>
    <row r="34" spans="1:16" ht="16.05" customHeight="1" x14ac:dyDescent="0.3">
      <c r="A34" s="66" t="s">
        <v>13</v>
      </c>
      <c r="B34" s="67"/>
      <c r="C34" s="69">
        <f>C32*$C$6</f>
        <v>0.2</v>
      </c>
      <c r="D34" s="70"/>
      <c r="E34" s="70"/>
      <c r="F34" s="71"/>
      <c r="G34" s="69">
        <f>G32*$C$6</f>
        <v>0.2</v>
      </c>
      <c r="H34" s="70"/>
      <c r="I34" s="71"/>
      <c r="J34" s="69">
        <f>J32*$C$6</f>
        <v>0.2</v>
      </c>
      <c r="K34" s="70"/>
      <c r="L34" s="71"/>
      <c r="M34" s="69">
        <f>M32*$C$6</f>
        <v>0.2</v>
      </c>
      <c r="N34" s="70"/>
      <c r="O34" s="71"/>
      <c r="P34" s="13" t="str">
        <f>"Điểm tối đa của bài thi : "&amp;SUM(C34+G34+J34+M34)</f>
        <v>Điểm tối đa của bài thi : 0.8</v>
      </c>
    </row>
    <row r="49" s="2" customFormat="1" x14ac:dyDescent="0.3"/>
    <row r="50" s="2" customFormat="1" x14ac:dyDescent="0.3"/>
    <row r="51" s="2" customFormat="1" x14ac:dyDescent="0.3"/>
    <row r="52" s="2" customFormat="1" x14ac:dyDescent="0.3"/>
    <row r="53" s="2" customFormat="1" x14ac:dyDescent="0.3"/>
    <row r="54" s="2" customFormat="1" x14ac:dyDescent="0.3"/>
    <row r="55" s="2" customFormat="1" x14ac:dyDescent="0.3"/>
    <row r="56" s="2" customFormat="1" x14ac:dyDescent="0.3"/>
    <row r="57" s="2" customFormat="1" x14ac:dyDescent="0.3"/>
  </sheetData>
  <sheetProtection password="CB67" sheet="1" objects="1" scenarios="1"/>
  <mergeCells count="28">
    <mergeCell ref="F1:I1"/>
    <mergeCell ref="F3:I3"/>
    <mergeCell ref="K3:O3"/>
    <mergeCell ref="A8:P8"/>
    <mergeCell ref="A9:B9"/>
    <mergeCell ref="C9:F9"/>
    <mergeCell ref="G9:I9"/>
    <mergeCell ref="J9:L9"/>
    <mergeCell ref="M9:O9"/>
    <mergeCell ref="A10:A16"/>
    <mergeCell ref="A17:A19"/>
    <mergeCell ref="A32:B32"/>
    <mergeCell ref="C32:F32"/>
    <mergeCell ref="G32:I32"/>
    <mergeCell ref="A20:A28"/>
    <mergeCell ref="A29:A31"/>
    <mergeCell ref="J32:L32"/>
    <mergeCell ref="M32:O32"/>
    <mergeCell ref="A33:B33"/>
    <mergeCell ref="C33:F33"/>
    <mergeCell ref="G33:I33"/>
    <mergeCell ref="J33:L33"/>
    <mergeCell ref="M33:O33"/>
    <mergeCell ref="A34:B34"/>
    <mergeCell ref="C34:F34"/>
    <mergeCell ref="G34:I34"/>
    <mergeCell ref="J34:L34"/>
    <mergeCell ref="M34:O34"/>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5"/>
  <sheetViews>
    <sheetView workbookViewId="0">
      <selection activeCell="B19" sqref="B19"/>
    </sheetView>
  </sheetViews>
  <sheetFormatPr defaultRowHeight="15.6" x14ac:dyDescent="0.3"/>
  <cols>
    <col min="1" max="1" width="14" style="2" customWidth="1"/>
    <col min="2" max="2" width="44.109375" style="4" bestFit="1" customWidth="1"/>
    <col min="3" max="15" width="5.77734375" style="4" customWidth="1"/>
    <col min="16" max="16" width="35.109375" style="4" customWidth="1"/>
    <col min="17" max="17" width="8.88671875" style="2"/>
    <col min="18" max="18" width="34.33203125" style="2" customWidth="1"/>
    <col min="19" max="19" width="11.88671875" style="2" customWidth="1"/>
    <col min="20" max="16384" width="8.88671875" style="2"/>
  </cols>
  <sheetData>
    <row r="1" spans="1:16" x14ac:dyDescent="0.3">
      <c r="A1" s="1" t="s">
        <v>33</v>
      </c>
      <c r="B1" s="2"/>
      <c r="C1" s="1">
        <v>90</v>
      </c>
      <c r="D1" s="2" t="s">
        <v>27</v>
      </c>
      <c r="E1" s="3"/>
      <c r="F1" s="63" t="s">
        <v>42</v>
      </c>
      <c r="G1" s="63"/>
      <c r="H1" s="63"/>
      <c r="I1" s="63"/>
      <c r="J1" s="24" t="s">
        <v>39</v>
      </c>
      <c r="K1" s="24" t="s">
        <v>35</v>
      </c>
      <c r="L1" s="30" t="s">
        <v>36</v>
      </c>
      <c r="M1" s="30" t="s">
        <v>37</v>
      </c>
      <c r="N1" s="30" t="s">
        <v>38</v>
      </c>
      <c r="O1" s="30" t="s">
        <v>40</v>
      </c>
    </row>
    <row r="2" spans="1:16" x14ac:dyDescent="0.3">
      <c r="A2" s="1" t="s">
        <v>30</v>
      </c>
      <c r="B2" s="2"/>
      <c r="C2" s="1">
        <v>50</v>
      </c>
      <c r="D2" s="2" t="s">
        <v>26</v>
      </c>
      <c r="E2" s="3"/>
      <c r="F2" s="31">
        <v>4</v>
      </c>
      <c r="G2" s="31">
        <v>3</v>
      </c>
      <c r="H2" s="31">
        <v>2</v>
      </c>
      <c r="I2" s="31">
        <v>1</v>
      </c>
      <c r="J2" s="24" t="s">
        <v>41</v>
      </c>
      <c r="K2" s="34">
        <f>($C$2*F$2)/10</f>
        <v>20</v>
      </c>
      <c r="L2" s="34">
        <f>($C$2*G$2)/10</f>
        <v>15</v>
      </c>
      <c r="M2" s="34">
        <f>($C$2*H$2)/10</f>
        <v>10</v>
      </c>
      <c r="N2" s="34">
        <f>($C$2*I$2)/10</f>
        <v>5</v>
      </c>
      <c r="O2" s="34">
        <f>SUM(K2:N2)</f>
        <v>50</v>
      </c>
    </row>
    <row r="3" spans="1:16" x14ac:dyDescent="0.3">
      <c r="A3" s="1" t="s">
        <v>34</v>
      </c>
      <c r="B3" s="2"/>
      <c r="C3" s="1">
        <v>10</v>
      </c>
      <c r="D3" s="2" t="s">
        <v>28</v>
      </c>
      <c r="F3" s="63" t="s">
        <v>58</v>
      </c>
      <c r="G3" s="63"/>
      <c r="H3" s="63"/>
      <c r="I3" s="63"/>
      <c r="J3" s="3"/>
      <c r="K3" s="64" t="s">
        <v>52</v>
      </c>
      <c r="L3" s="64"/>
      <c r="M3" s="64"/>
      <c r="N3" s="64"/>
      <c r="O3" s="64"/>
    </row>
    <row r="4" spans="1:16" x14ac:dyDescent="0.3">
      <c r="A4" s="5" t="s">
        <v>25</v>
      </c>
      <c r="B4" s="5"/>
      <c r="C4" s="6">
        <f>C1/C2</f>
        <v>1.8</v>
      </c>
      <c r="D4" s="5" t="s">
        <v>27</v>
      </c>
      <c r="F4" s="31">
        <v>0.75</v>
      </c>
      <c r="G4" s="31">
        <v>1.25</v>
      </c>
      <c r="H4" s="31">
        <v>1.5</v>
      </c>
      <c r="I4" s="31">
        <v>2.5</v>
      </c>
      <c r="J4" s="31"/>
      <c r="K4" s="35">
        <f>F4*K2</f>
        <v>15</v>
      </c>
      <c r="L4" s="35">
        <f t="shared" ref="L4:N4" si="0">G4*L2</f>
        <v>18.75</v>
      </c>
      <c r="M4" s="35">
        <f t="shared" si="0"/>
        <v>15</v>
      </c>
      <c r="N4" s="35">
        <f t="shared" si="0"/>
        <v>12.5</v>
      </c>
      <c r="O4" s="35">
        <f>SUM(K4+L4+M4+N4)</f>
        <v>61.25</v>
      </c>
    </row>
    <row r="5" spans="1:16" x14ac:dyDescent="0.3">
      <c r="A5" s="5" t="s">
        <v>24</v>
      </c>
      <c r="B5" s="5"/>
      <c r="C5" s="7">
        <f>C2*C4</f>
        <v>90</v>
      </c>
      <c r="D5" s="5" t="s">
        <v>27</v>
      </c>
      <c r="F5" s="25" t="s">
        <v>56</v>
      </c>
    </row>
    <row r="6" spans="1:16" x14ac:dyDescent="0.3">
      <c r="A6" s="5" t="s">
        <v>31</v>
      </c>
      <c r="B6" s="5"/>
      <c r="C6" s="6">
        <f>C3/C2</f>
        <v>0.2</v>
      </c>
      <c r="D6" s="5" t="s">
        <v>28</v>
      </c>
      <c r="F6" s="27" t="s">
        <v>54</v>
      </c>
      <c r="G6" s="26"/>
      <c r="H6" s="26"/>
      <c r="I6" s="26"/>
      <c r="J6" s="26"/>
      <c r="K6" s="26"/>
      <c r="L6" s="36">
        <f>45/60</f>
        <v>0.75</v>
      </c>
      <c r="M6" s="36">
        <f>75/60</f>
        <v>1.25</v>
      </c>
      <c r="N6" s="36">
        <f>90/60</f>
        <v>1.5</v>
      </c>
      <c r="O6" s="36">
        <f>150/60</f>
        <v>2.5</v>
      </c>
    </row>
    <row r="7" spans="1:16" x14ac:dyDescent="0.3">
      <c r="A7" s="5" t="s">
        <v>32</v>
      </c>
      <c r="B7" s="5"/>
      <c r="C7" s="6">
        <f>100/C2</f>
        <v>2</v>
      </c>
      <c r="D7" s="5" t="s">
        <v>29</v>
      </c>
      <c r="F7" s="27" t="s">
        <v>55</v>
      </c>
      <c r="G7" s="26"/>
      <c r="H7" s="26"/>
      <c r="I7" s="26"/>
      <c r="J7" s="26"/>
      <c r="K7" s="26"/>
      <c r="L7" s="36">
        <f>L6*7</f>
        <v>5.25</v>
      </c>
      <c r="M7" s="36">
        <f>M6*6</f>
        <v>7.5</v>
      </c>
      <c r="N7" s="36">
        <f>N6*8</f>
        <v>12</v>
      </c>
      <c r="O7" s="36">
        <f>O6*9</f>
        <v>22.5</v>
      </c>
    </row>
    <row r="8" spans="1:16" x14ac:dyDescent="0.3">
      <c r="A8" s="65" t="s">
        <v>53</v>
      </c>
      <c r="B8" s="65"/>
      <c r="C8" s="65"/>
      <c r="D8" s="65"/>
      <c r="E8" s="65"/>
      <c r="F8" s="65"/>
      <c r="G8" s="65"/>
      <c r="H8" s="65"/>
      <c r="I8" s="65"/>
      <c r="J8" s="65"/>
      <c r="K8" s="65"/>
      <c r="L8" s="65"/>
      <c r="M8" s="65"/>
      <c r="N8" s="65"/>
      <c r="O8" s="65"/>
      <c r="P8" s="65"/>
    </row>
    <row r="9" spans="1:16" x14ac:dyDescent="0.3">
      <c r="A9" s="68" t="s">
        <v>0</v>
      </c>
      <c r="B9" s="68"/>
      <c r="C9" s="68" t="s">
        <v>14</v>
      </c>
      <c r="D9" s="68"/>
      <c r="E9" s="68"/>
      <c r="F9" s="68"/>
      <c r="G9" s="68" t="s">
        <v>15</v>
      </c>
      <c r="H9" s="68"/>
      <c r="I9" s="68"/>
      <c r="J9" s="68" t="s">
        <v>16</v>
      </c>
      <c r="K9" s="68"/>
      <c r="L9" s="68"/>
      <c r="M9" s="68" t="s">
        <v>17</v>
      </c>
      <c r="N9" s="68"/>
      <c r="O9" s="68"/>
      <c r="P9" s="30" t="s">
        <v>18</v>
      </c>
    </row>
    <row r="10" spans="1:16" x14ac:dyDescent="0.3">
      <c r="A10" s="72" t="s">
        <v>72</v>
      </c>
      <c r="B10" s="10" t="s">
        <v>73</v>
      </c>
      <c r="C10" s="11"/>
      <c r="D10" s="11"/>
      <c r="E10" s="11"/>
      <c r="F10" s="11"/>
      <c r="G10" s="11"/>
      <c r="H10" s="11"/>
      <c r="I10" s="11"/>
      <c r="J10" s="11"/>
      <c r="K10" s="11" t="s">
        <v>175</v>
      </c>
      <c r="L10" s="11"/>
      <c r="M10" s="11"/>
      <c r="N10" s="11"/>
      <c r="O10" s="11"/>
      <c r="P10" s="12">
        <f>COUNTA(C10:O10)</f>
        <v>1</v>
      </c>
    </row>
    <row r="11" spans="1:16" x14ac:dyDescent="0.3">
      <c r="A11" s="72"/>
      <c r="B11" s="10" t="s">
        <v>74</v>
      </c>
      <c r="C11" s="11" t="s">
        <v>172</v>
      </c>
      <c r="D11" s="11"/>
      <c r="E11" s="11"/>
      <c r="F11" s="11"/>
      <c r="G11" s="11"/>
      <c r="H11" s="11"/>
      <c r="I11" s="11"/>
      <c r="J11" s="11"/>
      <c r="K11" s="11"/>
      <c r="L11" s="11"/>
      <c r="M11" s="11"/>
      <c r="N11" s="11"/>
      <c r="O11" s="11"/>
      <c r="P11" s="12">
        <f>COUNTA(C11:O11)</f>
        <v>1</v>
      </c>
    </row>
    <row r="12" spans="1:16" x14ac:dyDescent="0.3">
      <c r="A12" s="72"/>
      <c r="B12" s="10" t="s">
        <v>75</v>
      </c>
      <c r="C12" s="11"/>
      <c r="D12" s="11"/>
      <c r="E12" s="11"/>
      <c r="F12" s="11"/>
      <c r="G12" s="11"/>
      <c r="H12" s="11"/>
      <c r="I12" s="11"/>
      <c r="J12" s="11"/>
      <c r="K12" s="11"/>
      <c r="L12" s="11"/>
      <c r="M12" s="11"/>
      <c r="N12" s="11"/>
      <c r="O12" s="11"/>
      <c r="P12" s="12">
        <f t="shared" ref="P12:P29" si="1">COUNTA(C12:O12)</f>
        <v>0</v>
      </c>
    </row>
    <row r="13" spans="1:16" x14ac:dyDescent="0.3">
      <c r="A13" s="72"/>
      <c r="B13" s="10" t="s">
        <v>76</v>
      </c>
      <c r="C13" s="11"/>
      <c r="D13" s="11"/>
      <c r="E13" s="11"/>
      <c r="F13" s="11"/>
      <c r="G13" s="11"/>
      <c r="H13" s="11"/>
      <c r="I13" s="11"/>
      <c r="J13" s="11"/>
      <c r="K13" s="11"/>
      <c r="L13" s="11"/>
      <c r="M13" s="11"/>
      <c r="N13" s="11"/>
      <c r="O13" s="11"/>
      <c r="P13" s="12">
        <f t="shared" si="1"/>
        <v>0</v>
      </c>
    </row>
    <row r="14" spans="1:16" ht="15.6" customHeight="1" x14ac:dyDescent="0.3">
      <c r="A14" s="73" t="s">
        <v>77</v>
      </c>
      <c r="B14" s="10" t="s">
        <v>78</v>
      </c>
      <c r="C14" s="11"/>
      <c r="D14" s="11"/>
      <c r="E14" s="11"/>
      <c r="F14" s="11"/>
      <c r="G14" s="11"/>
      <c r="H14" s="11"/>
      <c r="I14" s="11"/>
      <c r="J14" s="11"/>
      <c r="K14" s="11"/>
      <c r="L14" s="11"/>
      <c r="M14" s="11"/>
      <c r="N14" s="11"/>
      <c r="O14" s="11"/>
      <c r="P14" s="12">
        <f t="shared" si="1"/>
        <v>0</v>
      </c>
    </row>
    <row r="15" spans="1:16" x14ac:dyDescent="0.3">
      <c r="A15" s="74"/>
      <c r="B15" s="10" t="s">
        <v>82</v>
      </c>
      <c r="C15" s="11"/>
      <c r="D15" s="11"/>
      <c r="E15" s="11"/>
      <c r="F15" s="11"/>
      <c r="G15" s="11"/>
      <c r="H15" s="11"/>
      <c r="I15" s="11"/>
      <c r="J15" s="11"/>
      <c r="K15" s="11"/>
      <c r="L15" s="11"/>
      <c r="M15" s="11"/>
      <c r="N15" s="11"/>
      <c r="O15" s="11"/>
      <c r="P15" s="12">
        <f t="shared" si="1"/>
        <v>0</v>
      </c>
    </row>
    <row r="16" spans="1:16" x14ac:dyDescent="0.3">
      <c r="A16" s="74"/>
      <c r="B16" s="10" t="s">
        <v>79</v>
      </c>
      <c r="C16" s="11"/>
      <c r="D16" s="11"/>
      <c r="E16" s="11"/>
      <c r="F16" s="11"/>
      <c r="G16" s="11"/>
      <c r="H16" s="11" t="s">
        <v>173</v>
      </c>
      <c r="I16" s="11"/>
      <c r="J16" s="11"/>
      <c r="K16" s="11"/>
      <c r="L16" s="11"/>
      <c r="M16" s="11"/>
      <c r="N16" s="11"/>
      <c r="O16" s="11"/>
      <c r="P16" s="12">
        <f t="shared" si="1"/>
        <v>1</v>
      </c>
    </row>
    <row r="17" spans="1:16" ht="15.6" customHeight="1" x14ac:dyDescent="0.3">
      <c r="A17" s="74"/>
      <c r="B17" s="10" t="s">
        <v>80</v>
      </c>
      <c r="C17" s="11"/>
      <c r="D17" s="11"/>
      <c r="E17" s="11"/>
      <c r="F17" s="11"/>
      <c r="G17" s="11"/>
      <c r="H17" s="11"/>
      <c r="I17" s="11"/>
      <c r="J17" s="11"/>
      <c r="K17" s="11"/>
      <c r="L17" s="11"/>
      <c r="M17" s="11"/>
      <c r="N17" s="11"/>
      <c r="O17" s="11"/>
      <c r="P17" s="12">
        <f>COUNTA(C17:O17)</f>
        <v>0</v>
      </c>
    </row>
    <row r="18" spans="1:16" x14ac:dyDescent="0.3">
      <c r="A18" s="74"/>
      <c r="B18" s="10" t="s">
        <v>81</v>
      </c>
      <c r="C18" s="11"/>
      <c r="D18" s="11"/>
      <c r="E18" s="11"/>
      <c r="F18" s="11"/>
      <c r="G18" s="11"/>
      <c r="H18" s="11"/>
      <c r="I18" s="11"/>
      <c r="J18" s="11"/>
      <c r="K18" s="11"/>
      <c r="L18" s="11"/>
      <c r="M18" s="11"/>
      <c r="N18" s="11"/>
      <c r="O18" s="11"/>
      <c r="P18" s="12">
        <f t="shared" si="1"/>
        <v>0</v>
      </c>
    </row>
    <row r="19" spans="1:16" x14ac:dyDescent="0.3">
      <c r="A19" s="74"/>
      <c r="B19" s="10" t="s">
        <v>83</v>
      </c>
      <c r="C19" s="11"/>
      <c r="D19" s="11"/>
      <c r="E19" s="11"/>
      <c r="F19" s="11"/>
      <c r="G19" s="11"/>
      <c r="H19" s="11"/>
      <c r="I19" s="11"/>
      <c r="J19" s="11"/>
      <c r="K19" s="11"/>
      <c r="L19" s="11"/>
      <c r="M19" s="11"/>
      <c r="N19" s="11"/>
      <c r="O19" s="11"/>
      <c r="P19" s="12">
        <f t="shared" si="1"/>
        <v>0</v>
      </c>
    </row>
    <row r="20" spans="1:16" x14ac:dyDescent="0.3">
      <c r="A20" s="74"/>
      <c r="B20" s="10" t="s">
        <v>84</v>
      </c>
      <c r="C20" s="11"/>
      <c r="D20" s="11"/>
      <c r="E20" s="11"/>
      <c r="F20" s="11"/>
      <c r="G20" s="11"/>
      <c r="H20" s="11"/>
      <c r="I20" s="11"/>
      <c r="J20" s="11"/>
      <c r="K20" s="11"/>
      <c r="L20" s="11"/>
      <c r="M20" s="11"/>
      <c r="N20" s="11"/>
      <c r="O20" s="11"/>
      <c r="P20" s="12">
        <f t="shared" si="1"/>
        <v>0</v>
      </c>
    </row>
    <row r="21" spans="1:16" x14ac:dyDescent="0.3">
      <c r="A21" s="74"/>
      <c r="B21" s="10" t="s">
        <v>85</v>
      </c>
      <c r="C21" s="11"/>
      <c r="D21" s="11"/>
      <c r="E21" s="11"/>
      <c r="F21" s="11"/>
      <c r="G21" s="11"/>
      <c r="H21" s="11"/>
      <c r="I21" s="11"/>
      <c r="J21" s="11"/>
      <c r="K21" s="11"/>
      <c r="L21" s="11"/>
      <c r="M21" s="11"/>
      <c r="N21" s="11"/>
      <c r="O21" s="11"/>
      <c r="P21" s="12">
        <f t="shared" si="1"/>
        <v>0</v>
      </c>
    </row>
    <row r="22" spans="1:16" x14ac:dyDescent="0.3">
      <c r="A22" s="74"/>
      <c r="B22" s="10" t="s">
        <v>86</v>
      </c>
      <c r="C22" s="11"/>
      <c r="D22" s="11"/>
      <c r="E22" s="11"/>
      <c r="F22" s="11"/>
      <c r="G22" s="11"/>
      <c r="H22" s="11"/>
      <c r="I22" s="11"/>
      <c r="J22" s="11"/>
      <c r="K22" s="11"/>
      <c r="L22" s="11"/>
      <c r="M22" s="11"/>
      <c r="N22" s="11"/>
      <c r="O22" s="11"/>
      <c r="P22" s="12">
        <f t="shared" si="1"/>
        <v>0</v>
      </c>
    </row>
    <row r="23" spans="1:16" x14ac:dyDescent="0.3">
      <c r="A23" s="74"/>
      <c r="B23" s="10" t="s">
        <v>87</v>
      </c>
      <c r="C23" s="11"/>
      <c r="D23" s="11"/>
      <c r="E23" s="11"/>
      <c r="F23" s="11"/>
      <c r="G23" s="11"/>
      <c r="H23" s="11"/>
      <c r="I23" s="11"/>
      <c r="J23" s="11"/>
      <c r="K23" s="11"/>
      <c r="L23" s="11"/>
      <c r="M23" s="11"/>
      <c r="N23" s="11"/>
      <c r="O23" s="11"/>
      <c r="P23" s="12">
        <f t="shared" si="1"/>
        <v>0</v>
      </c>
    </row>
    <row r="24" spans="1:16" x14ac:dyDescent="0.3">
      <c r="A24" s="74"/>
      <c r="B24" s="10" t="s">
        <v>88</v>
      </c>
      <c r="C24" s="11"/>
      <c r="D24" s="11"/>
      <c r="E24" s="11"/>
      <c r="F24" s="11"/>
      <c r="G24" s="11"/>
      <c r="H24" s="11"/>
      <c r="I24" s="11"/>
      <c r="J24" s="11"/>
      <c r="K24" s="11"/>
      <c r="L24" s="11"/>
      <c r="M24" s="11"/>
      <c r="N24" s="11"/>
      <c r="O24" s="11"/>
      <c r="P24" s="12">
        <f t="shared" si="1"/>
        <v>0</v>
      </c>
    </row>
    <row r="25" spans="1:16" x14ac:dyDescent="0.3">
      <c r="A25" s="80"/>
      <c r="B25" s="10" t="s">
        <v>89</v>
      </c>
      <c r="C25" s="11"/>
      <c r="D25" s="11"/>
      <c r="E25" s="11"/>
      <c r="F25" s="11"/>
      <c r="G25" s="11"/>
      <c r="H25" s="11"/>
      <c r="I25" s="11"/>
      <c r="J25" s="11" t="s">
        <v>174</v>
      </c>
      <c r="K25" s="11"/>
      <c r="L25" s="11"/>
      <c r="M25" s="11"/>
      <c r="N25" s="11"/>
      <c r="O25" s="11"/>
      <c r="P25" s="12">
        <f t="shared" si="1"/>
        <v>1</v>
      </c>
    </row>
    <row r="26" spans="1:16" x14ac:dyDescent="0.3">
      <c r="A26" s="73" t="s">
        <v>90</v>
      </c>
      <c r="B26" s="10" t="s">
        <v>91</v>
      </c>
      <c r="C26" s="11"/>
      <c r="D26" s="11"/>
      <c r="E26" s="11"/>
      <c r="F26" s="11"/>
      <c r="G26" s="11"/>
      <c r="H26" s="11"/>
      <c r="I26" s="11"/>
      <c r="J26" s="11"/>
      <c r="K26" s="11"/>
      <c r="L26" s="11"/>
      <c r="M26" s="11"/>
      <c r="N26" s="11"/>
      <c r="O26" s="11"/>
      <c r="P26" s="12">
        <f t="shared" si="1"/>
        <v>0</v>
      </c>
    </row>
    <row r="27" spans="1:16" x14ac:dyDescent="0.3">
      <c r="A27" s="74"/>
      <c r="B27" s="10" t="s">
        <v>92</v>
      </c>
      <c r="C27" s="11"/>
      <c r="D27" s="11"/>
      <c r="E27" s="11"/>
      <c r="F27" s="11"/>
      <c r="G27" s="11"/>
      <c r="H27" s="11"/>
      <c r="I27" s="11"/>
      <c r="J27" s="11"/>
      <c r="K27" s="11"/>
      <c r="L27" s="11"/>
      <c r="M27" s="11"/>
      <c r="N27" s="11"/>
      <c r="O27" s="11"/>
      <c r="P27" s="12">
        <f t="shared" si="1"/>
        <v>0</v>
      </c>
    </row>
    <row r="28" spans="1:16" x14ac:dyDescent="0.3">
      <c r="A28" s="74"/>
      <c r="B28" s="10" t="s">
        <v>93</v>
      </c>
      <c r="C28" s="11"/>
      <c r="D28" s="11"/>
      <c r="E28" s="11"/>
      <c r="F28" s="11"/>
      <c r="G28" s="11"/>
      <c r="H28" s="11"/>
      <c r="I28" s="11"/>
      <c r="J28" s="11"/>
      <c r="K28" s="11"/>
      <c r="L28" s="11"/>
      <c r="M28" s="11" t="s">
        <v>176</v>
      </c>
      <c r="N28" s="11"/>
      <c r="O28" s="11"/>
      <c r="P28" s="12">
        <f t="shared" si="1"/>
        <v>1</v>
      </c>
    </row>
    <row r="29" spans="1:16" x14ac:dyDescent="0.3">
      <c r="A29" s="74"/>
      <c r="B29" s="2" t="s">
        <v>94</v>
      </c>
      <c r="C29" s="11"/>
      <c r="D29" s="11"/>
      <c r="E29" s="11"/>
      <c r="F29" s="11"/>
      <c r="G29" s="11"/>
      <c r="H29" s="11"/>
      <c r="I29" s="11"/>
      <c r="J29" s="11"/>
      <c r="K29" s="11"/>
      <c r="L29" s="11"/>
      <c r="M29" s="11"/>
      <c r="N29" s="11"/>
      <c r="O29" s="11"/>
      <c r="P29" s="12">
        <f t="shared" si="1"/>
        <v>0</v>
      </c>
    </row>
    <row r="30" spans="1:16" x14ac:dyDescent="0.3">
      <c r="A30" s="81" t="s">
        <v>11</v>
      </c>
      <c r="B30" s="82"/>
      <c r="C30" s="69">
        <f>COUNTA(C10:F29)</f>
        <v>1</v>
      </c>
      <c r="D30" s="70"/>
      <c r="E30" s="70"/>
      <c r="F30" s="71"/>
      <c r="G30" s="69">
        <f>COUNTA(G10:I29)</f>
        <v>1</v>
      </c>
      <c r="H30" s="70"/>
      <c r="I30" s="71"/>
      <c r="J30" s="69">
        <f>COUNTA(J10:L29)</f>
        <v>2</v>
      </c>
      <c r="K30" s="70"/>
      <c r="L30" s="71"/>
      <c r="M30" s="69">
        <f>COUNTA(M10:O29)</f>
        <v>1</v>
      </c>
      <c r="N30" s="70"/>
      <c r="O30" s="71"/>
      <c r="P30" s="13" t="str">
        <f>"Tổng số câu của bài thi : "&amp;SUM(P10:P29)</f>
        <v>Tổng số câu của bài thi : 5</v>
      </c>
    </row>
    <row r="31" spans="1:16" x14ac:dyDescent="0.3">
      <c r="A31" s="81" t="s">
        <v>12</v>
      </c>
      <c r="B31" s="82"/>
      <c r="C31" s="69" t="str">
        <f>C30*C7&amp;"%"</f>
        <v>2%</v>
      </c>
      <c r="D31" s="70"/>
      <c r="E31" s="70"/>
      <c r="F31" s="71"/>
      <c r="G31" s="69" t="str">
        <f>G30*C7&amp;"%"</f>
        <v>2%</v>
      </c>
      <c r="H31" s="70"/>
      <c r="I31" s="71"/>
      <c r="J31" s="69" t="str">
        <f>J30*C7&amp;"%"</f>
        <v>4%</v>
      </c>
      <c r="K31" s="70"/>
      <c r="L31" s="71"/>
      <c r="M31" s="69" t="str">
        <f>M30*C7&amp;"%"</f>
        <v>2%</v>
      </c>
      <c r="N31" s="70"/>
      <c r="O31" s="71"/>
      <c r="P31" s="13" t="str">
        <f>"Tổng tỉ lệ các mức "&amp;C7*SUM(P10:P29)&amp;"%"</f>
        <v>Tổng tỉ lệ các mức 10%</v>
      </c>
    </row>
    <row r="32" spans="1:16" x14ac:dyDescent="0.3">
      <c r="A32" s="81" t="s">
        <v>13</v>
      </c>
      <c r="B32" s="82"/>
      <c r="C32" s="69">
        <f>C30*$C$6</f>
        <v>0.2</v>
      </c>
      <c r="D32" s="70"/>
      <c r="E32" s="70"/>
      <c r="F32" s="71"/>
      <c r="G32" s="69">
        <f>G30*$C$6</f>
        <v>0.2</v>
      </c>
      <c r="H32" s="70"/>
      <c r="I32" s="71"/>
      <c r="J32" s="69">
        <f>J30*$C$6</f>
        <v>0.4</v>
      </c>
      <c r="K32" s="70"/>
      <c r="L32" s="71"/>
      <c r="M32" s="69">
        <f>M30*$C$6</f>
        <v>0.2</v>
      </c>
      <c r="N32" s="70"/>
      <c r="O32" s="71"/>
      <c r="P32" s="13" t="str">
        <f>"Điểm tối đa của bài thi : "&amp;SUM(C32+G32+J32+M32)</f>
        <v>Điểm tối đa của bài thi : 1</v>
      </c>
    </row>
    <row r="47" spans="2:16" x14ac:dyDescent="0.3">
      <c r="B47" s="2"/>
      <c r="C47" s="2"/>
      <c r="D47" s="2"/>
      <c r="E47" s="2"/>
      <c r="F47" s="2"/>
      <c r="G47" s="2"/>
      <c r="H47" s="2"/>
      <c r="I47" s="2"/>
      <c r="J47" s="2"/>
      <c r="K47" s="2"/>
      <c r="L47" s="2"/>
      <c r="M47" s="2"/>
      <c r="N47" s="2"/>
      <c r="O47" s="2"/>
      <c r="P47" s="2"/>
    </row>
    <row r="48" spans="2:16" x14ac:dyDescent="0.3">
      <c r="B48" s="2"/>
      <c r="C48" s="2"/>
      <c r="D48" s="2"/>
      <c r="E48" s="2"/>
      <c r="F48" s="2"/>
      <c r="G48" s="2"/>
      <c r="H48" s="2"/>
      <c r="I48" s="2"/>
      <c r="J48" s="2"/>
      <c r="K48" s="2"/>
      <c r="L48" s="2"/>
      <c r="M48" s="2"/>
      <c r="N48" s="2"/>
      <c r="O48" s="2"/>
      <c r="P48" s="2"/>
    </row>
    <row r="49" spans="2:16" x14ac:dyDescent="0.3">
      <c r="B49" s="2"/>
      <c r="C49" s="2"/>
      <c r="D49" s="2"/>
      <c r="E49" s="2"/>
      <c r="F49" s="2"/>
      <c r="G49" s="2"/>
      <c r="H49" s="2"/>
      <c r="I49" s="2"/>
      <c r="J49" s="2"/>
      <c r="K49" s="2"/>
      <c r="L49" s="2"/>
      <c r="M49" s="2"/>
      <c r="N49" s="2"/>
      <c r="O49" s="2"/>
      <c r="P49" s="2"/>
    </row>
    <row r="50" spans="2:16" x14ac:dyDescent="0.3">
      <c r="B50" s="2"/>
      <c r="C50" s="2"/>
      <c r="D50" s="2"/>
      <c r="E50" s="2"/>
      <c r="F50" s="2"/>
      <c r="G50" s="2"/>
      <c r="H50" s="2"/>
      <c r="I50" s="2"/>
      <c r="J50" s="2"/>
      <c r="K50" s="2"/>
      <c r="L50" s="2"/>
      <c r="M50" s="2"/>
      <c r="N50" s="2"/>
      <c r="O50" s="2"/>
      <c r="P50" s="2"/>
    </row>
    <row r="51" spans="2:16" x14ac:dyDescent="0.3">
      <c r="B51" s="2"/>
      <c r="C51" s="2"/>
      <c r="D51" s="2"/>
      <c r="E51" s="2"/>
      <c r="F51" s="2"/>
      <c r="G51" s="2"/>
      <c r="H51" s="2"/>
      <c r="I51" s="2"/>
      <c r="J51" s="2"/>
      <c r="K51" s="2"/>
      <c r="L51" s="2"/>
      <c r="M51" s="2"/>
      <c r="N51" s="2"/>
      <c r="O51" s="2"/>
      <c r="P51" s="2"/>
    </row>
    <row r="52" spans="2:16" x14ac:dyDescent="0.3">
      <c r="B52" s="2"/>
      <c r="C52" s="2"/>
      <c r="D52" s="2"/>
      <c r="E52" s="2"/>
      <c r="F52" s="2"/>
      <c r="G52" s="2"/>
      <c r="H52" s="2"/>
      <c r="I52" s="2"/>
      <c r="J52" s="2"/>
      <c r="K52" s="2"/>
      <c r="L52" s="2"/>
      <c r="M52" s="2"/>
      <c r="N52" s="2"/>
      <c r="O52" s="2"/>
      <c r="P52" s="2"/>
    </row>
    <row r="53" spans="2:16" x14ac:dyDescent="0.3">
      <c r="B53" s="2"/>
      <c r="C53" s="2"/>
      <c r="D53" s="2"/>
      <c r="E53" s="2"/>
      <c r="F53" s="2"/>
      <c r="G53" s="2"/>
      <c r="H53" s="2"/>
      <c r="I53" s="2"/>
      <c r="J53" s="2"/>
      <c r="K53" s="2"/>
      <c r="L53" s="2"/>
      <c r="M53" s="2"/>
      <c r="N53" s="2"/>
      <c r="O53" s="2"/>
      <c r="P53" s="2"/>
    </row>
    <row r="54" spans="2:16" x14ac:dyDescent="0.3">
      <c r="B54" s="2"/>
      <c r="C54" s="2"/>
      <c r="D54" s="2"/>
      <c r="E54" s="2"/>
      <c r="F54" s="2"/>
      <c r="G54" s="2"/>
      <c r="H54" s="2"/>
      <c r="I54" s="2"/>
      <c r="J54" s="2"/>
      <c r="K54" s="2"/>
      <c r="L54" s="2"/>
      <c r="M54" s="2"/>
      <c r="N54" s="2"/>
      <c r="O54" s="2"/>
      <c r="P54" s="2"/>
    </row>
    <row r="55" spans="2:16" x14ac:dyDescent="0.3">
      <c r="B55" s="2"/>
      <c r="C55" s="2"/>
      <c r="D55" s="2"/>
      <c r="E55" s="2"/>
      <c r="F55" s="2"/>
      <c r="G55" s="2"/>
      <c r="H55" s="2"/>
      <c r="I55" s="2"/>
      <c r="J55" s="2"/>
      <c r="K55" s="2"/>
      <c r="L55" s="2"/>
      <c r="M55" s="2"/>
      <c r="N55" s="2"/>
      <c r="O55" s="2"/>
      <c r="P55" s="2"/>
    </row>
  </sheetData>
  <sheetProtection password="CB67" sheet="1" objects="1" scenarios="1"/>
  <mergeCells count="27">
    <mergeCell ref="K3:O3"/>
    <mergeCell ref="A8:P8"/>
    <mergeCell ref="A9:B9"/>
    <mergeCell ref="C9:F9"/>
    <mergeCell ref="G9:I9"/>
    <mergeCell ref="J9:L9"/>
    <mergeCell ref="M9:O9"/>
    <mergeCell ref="A10:A13"/>
    <mergeCell ref="A26:A29"/>
    <mergeCell ref="A30:B30"/>
    <mergeCell ref="C30:F30"/>
    <mergeCell ref="F1:I1"/>
    <mergeCell ref="F3:I3"/>
    <mergeCell ref="A14:A25"/>
    <mergeCell ref="G30:I30"/>
    <mergeCell ref="J30:L30"/>
    <mergeCell ref="M30:O30"/>
    <mergeCell ref="A31:B31"/>
    <mergeCell ref="C31:F31"/>
    <mergeCell ref="G31:I31"/>
    <mergeCell ref="J31:L31"/>
    <mergeCell ref="M31:O31"/>
    <mergeCell ref="A32:B32"/>
    <mergeCell ref="C32:F32"/>
    <mergeCell ref="G32:I32"/>
    <mergeCell ref="J32:L32"/>
    <mergeCell ref="M32:O3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6"/>
  <sheetViews>
    <sheetView workbookViewId="0">
      <selection activeCell="C14" sqref="C14:O14"/>
    </sheetView>
  </sheetViews>
  <sheetFormatPr defaultRowHeight="15.6" x14ac:dyDescent="0.3"/>
  <cols>
    <col min="1" max="1" width="14" style="2" customWidth="1"/>
    <col min="2" max="2" width="43.44140625" style="4" bestFit="1" customWidth="1"/>
    <col min="3" max="15" width="5.77734375" style="4" customWidth="1"/>
    <col min="16" max="16" width="35.109375" style="4" customWidth="1"/>
    <col min="17" max="17" width="8.88671875" style="2"/>
    <col min="18" max="18" width="34.33203125" style="2" customWidth="1"/>
    <col min="19" max="19" width="11.88671875" style="2" customWidth="1"/>
    <col min="20" max="16384" width="8.88671875" style="2"/>
  </cols>
  <sheetData>
    <row r="1" spans="1:16" x14ac:dyDescent="0.3">
      <c r="A1" s="1" t="s">
        <v>33</v>
      </c>
      <c r="B1" s="2"/>
      <c r="C1" s="1">
        <v>90</v>
      </c>
      <c r="D1" s="2" t="s">
        <v>27</v>
      </c>
      <c r="E1" s="3"/>
      <c r="F1" s="63" t="s">
        <v>42</v>
      </c>
      <c r="G1" s="63"/>
      <c r="H1" s="63"/>
      <c r="I1" s="63"/>
      <c r="J1" s="24" t="s">
        <v>39</v>
      </c>
      <c r="K1" s="24" t="s">
        <v>35</v>
      </c>
      <c r="L1" s="30" t="s">
        <v>36</v>
      </c>
      <c r="M1" s="30" t="s">
        <v>37</v>
      </c>
      <c r="N1" s="30" t="s">
        <v>38</v>
      </c>
      <c r="O1" s="30" t="s">
        <v>40</v>
      </c>
    </row>
    <row r="2" spans="1:16" x14ac:dyDescent="0.3">
      <c r="A2" s="1" t="s">
        <v>30</v>
      </c>
      <c r="B2" s="2"/>
      <c r="C2" s="1">
        <v>10</v>
      </c>
      <c r="D2" s="2" t="s">
        <v>26</v>
      </c>
      <c r="E2" s="3"/>
      <c r="F2" s="31">
        <v>4</v>
      </c>
      <c r="G2" s="31">
        <v>3</v>
      </c>
      <c r="H2" s="31">
        <v>2</v>
      </c>
      <c r="I2" s="31">
        <v>1</v>
      </c>
      <c r="J2" s="24" t="s">
        <v>41</v>
      </c>
      <c r="K2" s="34">
        <f>($C$2*F$2)/10</f>
        <v>4</v>
      </c>
      <c r="L2" s="34">
        <f>($C$2*G$2)/10</f>
        <v>3</v>
      </c>
      <c r="M2" s="34">
        <f>($C$2*H$2)/10</f>
        <v>2</v>
      </c>
      <c r="N2" s="34">
        <f>($C$2*I$2)/10</f>
        <v>1</v>
      </c>
      <c r="O2" s="34">
        <f>SUM(K2:N2)</f>
        <v>10</v>
      </c>
    </row>
    <row r="3" spans="1:16" x14ac:dyDescent="0.3">
      <c r="A3" s="1" t="s">
        <v>34</v>
      </c>
      <c r="B3" s="2"/>
      <c r="C3" s="1">
        <v>10</v>
      </c>
      <c r="D3" s="2" t="s">
        <v>28</v>
      </c>
      <c r="F3" s="63" t="s">
        <v>58</v>
      </c>
      <c r="G3" s="63"/>
      <c r="H3" s="63"/>
      <c r="I3" s="63"/>
      <c r="J3" s="3"/>
      <c r="K3" s="64" t="s">
        <v>52</v>
      </c>
      <c r="L3" s="64"/>
      <c r="M3" s="64"/>
      <c r="N3" s="64"/>
      <c r="O3" s="64"/>
    </row>
    <row r="4" spans="1:16" x14ac:dyDescent="0.3">
      <c r="A4" s="5" t="s">
        <v>25</v>
      </c>
      <c r="B4" s="5"/>
      <c r="C4" s="6">
        <f>C1/C2</f>
        <v>9</v>
      </c>
      <c r="D4" s="5" t="s">
        <v>27</v>
      </c>
      <c r="F4" s="31">
        <v>5.25</v>
      </c>
      <c r="G4" s="31">
        <v>7.5</v>
      </c>
      <c r="H4" s="31">
        <v>12</v>
      </c>
      <c r="I4" s="31">
        <v>22.5</v>
      </c>
      <c r="J4" s="31"/>
      <c r="K4" s="35">
        <f>F4*K2</f>
        <v>21</v>
      </c>
      <c r="L4" s="35">
        <f t="shared" ref="L4:N4" si="0">G4*L2</f>
        <v>22.5</v>
      </c>
      <c r="M4" s="35">
        <f t="shared" si="0"/>
        <v>24</v>
      </c>
      <c r="N4" s="35">
        <f t="shared" si="0"/>
        <v>22.5</v>
      </c>
      <c r="O4" s="35">
        <f>SUM(K4+L4+M4+N4)</f>
        <v>90</v>
      </c>
    </row>
    <row r="5" spans="1:16" x14ac:dyDescent="0.3">
      <c r="A5" s="5" t="s">
        <v>24</v>
      </c>
      <c r="B5" s="5"/>
      <c r="C5" s="7">
        <f>C2*C4</f>
        <v>90</v>
      </c>
      <c r="D5" s="5" t="s">
        <v>27</v>
      </c>
      <c r="F5" s="25" t="s">
        <v>56</v>
      </c>
    </row>
    <row r="6" spans="1:16" x14ac:dyDescent="0.3">
      <c r="A6" s="5" t="s">
        <v>31</v>
      </c>
      <c r="B6" s="5"/>
      <c r="C6" s="6">
        <f>C3/C2</f>
        <v>1</v>
      </c>
      <c r="D6" s="5" t="s">
        <v>28</v>
      </c>
      <c r="F6" s="27" t="s">
        <v>54</v>
      </c>
      <c r="G6" s="26"/>
      <c r="H6" s="26"/>
      <c r="I6" s="26"/>
      <c r="J6" s="26"/>
      <c r="K6" s="26"/>
      <c r="L6" s="36">
        <f>45/60</f>
        <v>0.75</v>
      </c>
      <c r="M6" s="36">
        <f>75/60</f>
        <v>1.25</v>
      </c>
      <c r="N6" s="36">
        <f>90/60</f>
        <v>1.5</v>
      </c>
      <c r="O6" s="36">
        <f>150/60</f>
        <v>2.5</v>
      </c>
    </row>
    <row r="7" spans="1:16" x14ac:dyDescent="0.3">
      <c r="A7" s="5" t="s">
        <v>32</v>
      </c>
      <c r="B7" s="5"/>
      <c r="C7" s="6">
        <f>100/C2</f>
        <v>10</v>
      </c>
      <c r="D7" s="5" t="s">
        <v>29</v>
      </c>
      <c r="F7" s="27" t="s">
        <v>55</v>
      </c>
      <c r="G7" s="26"/>
      <c r="H7" s="26"/>
      <c r="I7" s="26"/>
      <c r="J7" s="26"/>
      <c r="K7" s="26"/>
      <c r="L7" s="36">
        <f>L6*7</f>
        <v>5.25</v>
      </c>
      <c r="M7" s="36">
        <f>M6*6</f>
        <v>7.5</v>
      </c>
      <c r="N7" s="36">
        <f>N6*8</f>
        <v>12</v>
      </c>
      <c r="O7" s="36">
        <f>O6*9</f>
        <v>22.5</v>
      </c>
    </row>
    <row r="8" spans="1:16" x14ac:dyDescent="0.3">
      <c r="A8" s="65" t="s">
        <v>53</v>
      </c>
      <c r="B8" s="65"/>
      <c r="C8" s="65"/>
      <c r="D8" s="65"/>
      <c r="E8" s="65"/>
      <c r="F8" s="65"/>
      <c r="G8" s="65"/>
      <c r="H8" s="65"/>
      <c r="I8" s="65"/>
      <c r="J8" s="65"/>
      <c r="K8" s="65"/>
      <c r="L8" s="65"/>
      <c r="M8" s="65"/>
      <c r="N8" s="65"/>
      <c r="O8" s="65"/>
      <c r="P8" s="65"/>
    </row>
    <row r="9" spans="1:16" x14ac:dyDescent="0.3">
      <c r="A9" s="68" t="s">
        <v>0</v>
      </c>
      <c r="B9" s="68"/>
      <c r="C9" s="68" t="s">
        <v>14</v>
      </c>
      <c r="D9" s="68"/>
      <c r="E9" s="68"/>
      <c r="F9" s="68"/>
      <c r="G9" s="68" t="s">
        <v>15</v>
      </c>
      <c r="H9" s="68"/>
      <c r="I9" s="68"/>
      <c r="J9" s="68" t="s">
        <v>16</v>
      </c>
      <c r="K9" s="68"/>
      <c r="L9" s="68"/>
      <c r="M9" s="68" t="s">
        <v>17</v>
      </c>
      <c r="N9" s="68"/>
      <c r="O9" s="68"/>
      <c r="P9" s="30" t="s">
        <v>18</v>
      </c>
    </row>
    <row r="10" spans="1:16" x14ac:dyDescent="0.3">
      <c r="A10" s="72" t="s">
        <v>156</v>
      </c>
      <c r="B10" s="10" t="s">
        <v>157</v>
      </c>
      <c r="C10" s="11" t="s">
        <v>172</v>
      </c>
      <c r="D10" s="11"/>
      <c r="E10" s="11"/>
      <c r="F10" s="11"/>
      <c r="G10" s="11"/>
      <c r="H10" s="11"/>
      <c r="I10" s="11"/>
      <c r="J10" s="11"/>
      <c r="K10" s="11"/>
      <c r="L10" s="11"/>
      <c r="M10" s="11"/>
      <c r="N10" s="11"/>
      <c r="O10" s="11"/>
      <c r="P10" s="12">
        <f>COUNTA(C10:O10)</f>
        <v>1</v>
      </c>
    </row>
    <row r="11" spans="1:16" x14ac:dyDescent="0.3">
      <c r="A11" s="72"/>
      <c r="B11" s="10" t="s">
        <v>158</v>
      </c>
      <c r="C11" s="11"/>
      <c r="D11" s="11"/>
      <c r="E11" s="11"/>
      <c r="F11" s="11"/>
      <c r="G11" s="11"/>
      <c r="H11" s="11"/>
      <c r="I11" s="11"/>
      <c r="J11" s="11"/>
      <c r="K11" s="11"/>
      <c r="L11" s="11"/>
      <c r="M11" s="11"/>
      <c r="N11" s="11"/>
      <c r="O11" s="11"/>
      <c r="P11" s="12">
        <f>COUNTA(C11:O11)</f>
        <v>0</v>
      </c>
    </row>
    <row r="12" spans="1:16" x14ac:dyDescent="0.3">
      <c r="A12" s="72"/>
      <c r="B12" s="10" t="s">
        <v>159</v>
      </c>
      <c r="C12" s="11"/>
      <c r="D12" s="11"/>
      <c r="E12" s="11"/>
      <c r="F12" s="11"/>
      <c r="G12" s="11"/>
      <c r="H12" s="11"/>
      <c r="I12" s="11"/>
      <c r="J12" s="11"/>
      <c r="K12" s="11"/>
      <c r="L12" s="11"/>
      <c r="M12" s="11"/>
      <c r="N12" s="11"/>
      <c r="O12" s="11"/>
      <c r="P12" s="12">
        <f t="shared" ref="P12:P23" si="1">COUNTA(C12:O12)</f>
        <v>0</v>
      </c>
    </row>
    <row r="13" spans="1:16" x14ac:dyDescent="0.3">
      <c r="A13" s="72" t="s">
        <v>77</v>
      </c>
      <c r="B13" s="10" t="s">
        <v>160</v>
      </c>
      <c r="C13" s="11"/>
      <c r="D13" s="11"/>
      <c r="E13" s="11"/>
      <c r="F13" s="11"/>
      <c r="G13" s="11" t="s">
        <v>173</v>
      </c>
      <c r="H13" s="11"/>
      <c r="I13" s="11"/>
      <c r="J13" s="11"/>
      <c r="K13" s="11"/>
      <c r="L13" s="11"/>
      <c r="M13" s="11"/>
      <c r="N13" s="11"/>
      <c r="O13" s="11"/>
      <c r="P13" s="12">
        <f t="shared" si="1"/>
        <v>1</v>
      </c>
    </row>
    <row r="14" spans="1:16" x14ac:dyDescent="0.3">
      <c r="A14" s="72"/>
      <c r="B14" s="10" t="s">
        <v>161</v>
      </c>
      <c r="C14" s="11"/>
      <c r="D14" s="11"/>
      <c r="E14" s="11"/>
      <c r="F14" s="11"/>
      <c r="G14" s="11"/>
      <c r="H14" s="11"/>
      <c r="I14" s="11"/>
      <c r="J14" s="11"/>
      <c r="K14" s="11"/>
      <c r="L14" s="11"/>
      <c r="M14" s="11"/>
      <c r="N14" s="11"/>
      <c r="O14" s="11"/>
      <c r="P14" s="12">
        <f t="shared" si="1"/>
        <v>0</v>
      </c>
    </row>
    <row r="15" spans="1:16" x14ac:dyDescent="0.3">
      <c r="A15" s="72"/>
      <c r="B15" s="10" t="s">
        <v>162</v>
      </c>
      <c r="C15" s="11"/>
      <c r="D15" s="11"/>
      <c r="E15" s="11"/>
      <c r="F15" s="11"/>
      <c r="G15" s="11"/>
      <c r="H15" s="11"/>
      <c r="I15" s="11"/>
      <c r="J15" s="11"/>
      <c r="K15" s="11"/>
      <c r="L15" s="11"/>
      <c r="M15" s="11"/>
      <c r="N15" s="11"/>
      <c r="O15" s="11"/>
      <c r="P15" s="12">
        <f t="shared" si="1"/>
        <v>0</v>
      </c>
    </row>
    <row r="16" spans="1:16" x14ac:dyDescent="0.3">
      <c r="A16" s="72"/>
      <c r="B16" s="10" t="s">
        <v>163</v>
      </c>
      <c r="C16" s="11"/>
      <c r="D16" s="11"/>
      <c r="E16" s="11"/>
      <c r="F16" s="11"/>
      <c r="G16" s="11"/>
      <c r="H16" s="11"/>
      <c r="I16" s="11"/>
      <c r="J16" s="11"/>
      <c r="K16" s="11"/>
      <c r="L16" s="11"/>
      <c r="M16" s="11"/>
      <c r="N16" s="11"/>
      <c r="O16" s="11"/>
      <c r="P16" s="12">
        <f t="shared" si="1"/>
        <v>0</v>
      </c>
    </row>
    <row r="17" spans="1:16" x14ac:dyDescent="0.3">
      <c r="A17" s="72"/>
      <c r="B17" s="10" t="s">
        <v>164</v>
      </c>
      <c r="C17" s="11"/>
      <c r="D17" s="11"/>
      <c r="E17" s="11"/>
      <c r="F17" s="11"/>
      <c r="G17" s="11"/>
      <c r="H17" s="11"/>
      <c r="I17" s="11"/>
      <c r="J17" s="11"/>
      <c r="K17" s="11"/>
      <c r="L17" s="11"/>
      <c r="M17" s="11"/>
      <c r="N17" s="11"/>
      <c r="O17" s="11"/>
      <c r="P17" s="12">
        <f t="shared" si="1"/>
        <v>0</v>
      </c>
    </row>
    <row r="18" spans="1:16" x14ac:dyDescent="0.3">
      <c r="A18" s="72"/>
      <c r="B18" s="10" t="s">
        <v>165</v>
      </c>
      <c r="C18" s="11"/>
      <c r="D18" s="11"/>
      <c r="E18" s="11"/>
      <c r="F18" s="11"/>
      <c r="G18" s="11"/>
      <c r="H18" s="11"/>
      <c r="I18" s="11"/>
      <c r="J18" s="11"/>
      <c r="K18" s="11"/>
      <c r="L18" s="11"/>
      <c r="M18" s="11"/>
      <c r="N18" s="11"/>
      <c r="O18" s="11"/>
      <c r="P18" s="12">
        <f t="shared" si="1"/>
        <v>0</v>
      </c>
    </row>
    <row r="19" spans="1:16" x14ac:dyDescent="0.3">
      <c r="A19" s="72" t="s">
        <v>166</v>
      </c>
      <c r="B19" s="10" t="s">
        <v>167</v>
      </c>
      <c r="C19" s="11"/>
      <c r="D19" s="11"/>
      <c r="E19" s="11"/>
      <c r="F19" s="11"/>
      <c r="G19" s="11"/>
      <c r="H19" s="11"/>
      <c r="I19" s="11"/>
      <c r="J19" s="11"/>
      <c r="K19" s="11"/>
      <c r="L19" s="11"/>
      <c r="M19" s="11"/>
      <c r="N19" s="11"/>
      <c r="O19" s="11"/>
      <c r="P19" s="12">
        <f t="shared" si="1"/>
        <v>0</v>
      </c>
    </row>
    <row r="20" spans="1:16" x14ac:dyDescent="0.3">
      <c r="A20" s="72"/>
      <c r="B20" s="10" t="s">
        <v>168</v>
      </c>
      <c r="C20" s="11"/>
      <c r="D20" s="11"/>
      <c r="E20" s="11"/>
      <c r="F20" s="11"/>
      <c r="G20" s="11"/>
      <c r="H20" s="11"/>
      <c r="I20" s="11"/>
      <c r="J20" s="11" t="s">
        <v>174</v>
      </c>
      <c r="K20" s="11"/>
      <c r="L20" s="11"/>
      <c r="M20" s="11"/>
      <c r="N20" s="11"/>
      <c r="O20" s="11"/>
      <c r="P20" s="12">
        <f t="shared" si="1"/>
        <v>1</v>
      </c>
    </row>
    <row r="21" spans="1:16" x14ac:dyDescent="0.3">
      <c r="A21" s="72"/>
      <c r="B21" s="10" t="s">
        <v>169</v>
      </c>
      <c r="C21" s="11"/>
      <c r="D21" s="11"/>
      <c r="E21" s="11"/>
      <c r="F21" s="11"/>
      <c r="G21" s="11"/>
      <c r="H21" s="11"/>
      <c r="I21" s="11"/>
      <c r="J21" s="11"/>
      <c r="K21" s="11"/>
      <c r="L21" s="11"/>
      <c r="M21" s="11"/>
      <c r="N21" s="11"/>
      <c r="O21" s="11"/>
      <c r="P21" s="12">
        <f t="shared" si="1"/>
        <v>0</v>
      </c>
    </row>
    <row r="22" spans="1:16" x14ac:dyDescent="0.3">
      <c r="A22" s="72"/>
      <c r="B22" s="10" t="s">
        <v>170</v>
      </c>
      <c r="C22" s="11"/>
      <c r="D22" s="11"/>
      <c r="E22" s="11"/>
      <c r="F22" s="11"/>
      <c r="G22" s="11"/>
      <c r="H22" s="11"/>
      <c r="I22" s="11"/>
      <c r="J22" s="11"/>
      <c r="K22" s="11"/>
      <c r="L22" s="11"/>
      <c r="M22" s="11"/>
      <c r="N22" s="11"/>
      <c r="O22" s="11"/>
      <c r="P22" s="12">
        <f t="shared" si="1"/>
        <v>0</v>
      </c>
    </row>
    <row r="23" spans="1:16" x14ac:dyDescent="0.3">
      <c r="A23" s="72"/>
      <c r="B23" s="10" t="s">
        <v>171</v>
      </c>
      <c r="C23" s="11"/>
      <c r="D23" s="11"/>
      <c r="E23" s="11"/>
      <c r="F23" s="11"/>
      <c r="G23" s="11"/>
      <c r="H23" s="11"/>
      <c r="I23" s="11"/>
      <c r="J23" s="11"/>
      <c r="K23" s="11"/>
      <c r="L23" s="11"/>
      <c r="M23" s="11" t="s">
        <v>175</v>
      </c>
      <c r="N23" s="11"/>
      <c r="O23" s="11"/>
      <c r="P23" s="12">
        <f t="shared" si="1"/>
        <v>1</v>
      </c>
    </row>
    <row r="24" spans="1:16" x14ac:dyDescent="0.3">
      <c r="A24" s="66" t="s">
        <v>11</v>
      </c>
      <c r="B24" s="67"/>
      <c r="C24" s="69">
        <f>COUNTA(C10:F23)</f>
        <v>1</v>
      </c>
      <c r="D24" s="70"/>
      <c r="E24" s="70"/>
      <c r="F24" s="71"/>
      <c r="G24" s="69">
        <f>COUNTA(G10:I23)</f>
        <v>1</v>
      </c>
      <c r="H24" s="70"/>
      <c r="I24" s="71"/>
      <c r="J24" s="69">
        <f>COUNTA(J10:L23)</f>
        <v>1</v>
      </c>
      <c r="K24" s="70"/>
      <c r="L24" s="71"/>
      <c r="M24" s="69">
        <f>COUNTA(M10:O23)</f>
        <v>1</v>
      </c>
      <c r="N24" s="70"/>
      <c r="O24" s="71"/>
      <c r="P24" s="13" t="str">
        <f>"Tổng số câu của bài thi : "&amp;SUM(P10:P23)</f>
        <v>Tổng số câu của bài thi : 4</v>
      </c>
    </row>
    <row r="25" spans="1:16" x14ac:dyDescent="0.3">
      <c r="A25" s="66" t="s">
        <v>12</v>
      </c>
      <c r="B25" s="67"/>
      <c r="C25" s="69" t="str">
        <f>C24*C7&amp;"%"</f>
        <v>10%</v>
      </c>
      <c r="D25" s="70"/>
      <c r="E25" s="70"/>
      <c r="F25" s="71"/>
      <c r="G25" s="69" t="str">
        <f>G24*C7&amp;"%"</f>
        <v>10%</v>
      </c>
      <c r="H25" s="70"/>
      <c r="I25" s="71"/>
      <c r="J25" s="69" t="str">
        <f>J24*C7&amp;"%"</f>
        <v>10%</v>
      </c>
      <c r="K25" s="70"/>
      <c r="L25" s="71"/>
      <c r="M25" s="69" t="str">
        <f>M24*C7&amp;"%"</f>
        <v>10%</v>
      </c>
      <c r="N25" s="70"/>
      <c r="O25" s="71"/>
      <c r="P25" s="13" t="str">
        <f>"Tổng tỉ lệ các mức "&amp;C7*SUM(P10:P23)&amp;"%"</f>
        <v>Tổng tỉ lệ các mức 40%</v>
      </c>
    </row>
    <row r="26" spans="1:16" x14ac:dyDescent="0.3">
      <c r="A26" s="66" t="s">
        <v>13</v>
      </c>
      <c r="B26" s="67"/>
      <c r="C26" s="69">
        <f>C24*$C$6</f>
        <v>1</v>
      </c>
      <c r="D26" s="70"/>
      <c r="E26" s="70"/>
      <c r="F26" s="71"/>
      <c r="G26" s="69">
        <f>G24*$C$6</f>
        <v>1</v>
      </c>
      <c r="H26" s="70"/>
      <c r="I26" s="71"/>
      <c r="J26" s="69">
        <f>J24*$C$6</f>
        <v>1</v>
      </c>
      <c r="K26" s="70"/>
      <c r="L26" s="71"/>
      <c r="M26" s="69">
        <f>M24*$C$6</f>
        <v>1</v>
      </c>
      <c r="N26" s="70"/>
      <c r="O26" s="71"/>
      <c r="P26" s="13" t="str">
        <f>"Điểm tối đa của bài thi : "&amp;SUM(C26+G26+J26+M26)</f>
        <v>Điểm tối đa của bài thi : 4</v>
      </c>
    </row>
  </sheetData>
  <sheetProtection password="CB67" sheet="1" objects="1" scenarios="1"/>
  <mergeCells count="27">
    <mergeCell ref="A26:B26"/>
    <mergeCell ref="C26:F26"/>
    <mergeCell ref="G26:I26"/>
    <mergeCell ref="J26:L26"/>
    <mergeCell ref="M26:O26"/>
    <mergeCell ref="J24:L24"/>
    <mergeCell ref="M24:O24"/>
    <mergeCell ref="A25:B25"/>
    <mergeCell ref="C25:F25"/>
    <mergeCell ref="G25:I25"/>
    <mergeCell ref="J25:L25"/>
    <mergeCell ref="M25:O25"/>
    <mergeCell ref="A10:A12"/>
    <mergeCell ref="A13:A18"/>
    <mergeCell ref="A19:A23"/>
    <mergeCell ref="A24:B24"/>
    <mergeCell ref="F1:I1"/>
    <mergeCell ref="F3:I3"/>
    <mergeCell ref="C24:F24"/>
    <mergeCell ref="G24:I24"/>
    <mergeCell ref="K3:O3"/>
    <mergeCell ref="A8:P8"/>
    <mergeCell ref="A9:B9"/>
    <mergeCell ref="C9:F9"/>
    <mergeCell ref="G9:I9"/>
    <mergeCell ref="J9:L9"/>
    <mergeCell ref="M9:O9"/>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2"/>
  <sheetViews>
    <sheetView workbookViewId="0">
      <selection activeCell="O7" sqref="O7"/>
    </sheetView>
  </sheetViews>
  <sheetFormatPr defaultRowHeight="15.6" x14ac:dyDescent="0.3"/>
  <cols>
    <col min="1" max="1" width="14" style="2" customWidth="1"/>
    <col min="2" max="2" width="39.6640625" style="4" bestFit="1" customWidth="1"/>
    <col min="3" max="15" width="5.77734375" style="4" customWidth="1"/>
    <col min="16" max="16" width="35.109375" style="4" customWidth="1"/>
    <col min="17" max="17" width="8.88671875" style="2"/>
    <col min="18" max="18" width="34.33203125" style="2" customWidth="1"/>
    <col min="19" max="19" width="11.88671875" style="2" customWidth="1"/>
    <col min="20" max="16384" width="8.88671875" style="2"/>
  </cols>
  <sheetData>
    <row r="1" spans="1:16" x14ac:dyDescent="0.3">
      <c r="A1" s="1" t="s">
        <v>33</v>
      </c>
      <c r="B1" s="2"/>
      <c r="C1" s="1">
        <v>90</v>
      </c>
      <c r="D1" s="2" t="s">
        <v>27</v>
      </c>
      <c r="E1" s="3"/>
      <c r="F1" s="63" t="s">
        <v>42</v>
      </c>
      <c r="G1" s="63"/>
      <c r="H1" s="63"/>
      <c r="I1" s="63"/>
      <c r="J1" s="24" t="s">
        <v>39</v>
      </c>
      <c r="K1" s="24" t="s">
        <v>35</v>
      </c>
      <c r="L1" s="30" t="s">
        <v>36</v>
      </c>
      <c r="M1" s="30" t="s">
        <v>37</v>
      </c>
      <c r="N1" s="30" t="s">
        <v>38</v>
      </c>
      <c r="O1" s="30" t="s">
        <v>40</v>
      </c>
    </row>
    <row r="2" spans="1:16" x14ac:dyDescent="0.3">
      <c r="A2" s="1" t="s">
        <v>30</v>
      </c>
      <c r="B2" s="2"/>
      <c r="C2" s="1">
        <v>10</v>
      </c>
      <c r="D2" s="2" t="s">
        <v>26</v>
      </c>
      <c r="E2" s="3"/>
      <c r="F2" s="31">
        <v>4</v>
      </c>
      <c r="G2" s="31">
        <v>3</v>
      </c>
      <c r="H2" s="31">
        <v>2</v>
      </c>
      <c r="I2" s="31">
        <v>1</v>
      </c>
      <c r="J2" s="24" t="s">
        <v>41</v>
      </c>
      <c r="K2" s="34">
        <f>($C$2*F$2)/10</f>
        <v>4</v>
      </c>
      <c r="L2" s="34">
        <f>($C$2*G$2)/10</f>
        <v>3</v>
      </c>
      <c r="M2" s="34">
        <f>($C$2*H$2)/10</f>
        <v>2</v>
      </c>
      <c r="N2" s="34">
        <f>($C$2*I$2)/10</f>
        <v>1</v>
      </c>
      <c r="O2" s="34">
        <f>SUM(K2:N2)</f>
        <v>10</v>
      </c>
    </row>
    <row r="3" spans="1:16" x14ac:dyDescent="0.3">
      <c r="A3" s="1" t="s">
        <v>34</v>
      </c>
      <c r="B3" s="2"/>
      <c r="C3" s="1">
        <v>10</v>
      </c>
      <c r="D3" s="2" t="s">
        <v>28</v>
      </c>
      <c r="F3" s="63" t="s">
        <v>58</v>
      </c>
      <c r="G3" s="63"/>
      <c r="H3" s="63"/>
      <c r="I3" s="63"/>
      <c r="J3" s="3"/>
      <c r="K3" s="64" t="s">
        <v>52</v>
      </c>
      <c r="L3" s="64"/>
      <c r="M3" s="64"/>
      <c r="N3" s="64"/>
      <c r="O3" s="64"/>
    </row>
    <row r="4" spans="1:16" x14ac:dyDescent="0.3">
      <c r="A4" s="5" t="s">
        <v>25</v>
      </c>
      <c r="B4" s="5"/>
      <c r="C4" s="6">
        <f>C1/C2</f>
        <v>9</v>
      </c>
      <c r="D4" s="5" t="s">
        <v>27</v>
      </c>
      <c r="F4" s="31">
        <v>5.25</v>
      </c>
      <c r="G4" s="31">
        <v>7.5</v>
      </c>
      <c r="H4" s="31">
        <v>12</v>
      </c>
      <c r="I4" s="31">
        <v>22.5</v>
      </c>
      <c r="J4" s="31"/>
      <c r="K4" s="35">
        <f>F4*K2</f>
        <v>21</v>
      </c>
      <c r="L4" s="35">
        <f t="shared" ref="L4:N4" si="0">G4*L2</f>
        <v>22.5</v>
      </c>
      <c r="M4" s="35">
        <f t="shared" si="0"/>
        <v>24</v>
      </c>
      <c r="N4" s="35">
        <f t="shared" si="0"/>
        <v>22.5</v>
      </c>
      <c r="O4" s="35">
        <f>SUM(K4+L4+M4+N4)</f>
        <v>90</v>
      </c>
    </row>
    <row r="5" spans="1:16" x14ac:dyDescent="0.3">
      <c r="A5" s="5" t="s">
        <v>24</v>
      </c>
      <c r="B5" s="5"/>
      <c r="C5" s="7">
        <f>C2*C4</f>
        <v>90</v>
      </c>
      <c r="D5" s="5" t="s">
        <v>27</v>
      </c>
      <c r="F5" s="25" t="s">
        <v>56</v>
      </c>
    </row>
    <row r="6" spans="1:16" x14ac:dyDescent="0.3">
      <c r="A6" s="5" t="s">
        <v>31</v>
      </c>
      <c r="B6" s="5"/>
      <c r="C6" s="6">
        <f>C3/C2</f>
        <v>1</v>
      </c>
      <c r="D6" s="5" t="s">
        <v>28</v>
      </c>
      <c r="F6" s="27" t="s">
        <v>54</v>
      </c>
      <c r="G6" s="26"/>
      <c r="H6" s="26"/>
      <c r="I6" s="26"/>
      <c r="J6" s="26"/>
      <c r="K6" s="26"/>
      <c r="L6" s="36">
        <f>45/60</f>
        <v>0.75</v>
      </c>
      <c r="M6" s="36">
        <f>75/60</f>
        <v>1.25</v>
      </c>
      <c r="N6" s="36">
        <f>90/60</f>
        <v>1.5</v>
      </c>
      <c r="O6" s="36">
        <f>150/60</f>
        <v>2.5</v>
      </c>
    </row>
    <row r="7" spans="1:16" x14ac:dyDescent="0.3">
      <c r="A7" s="5" t="s">
        <v>32</v>
      </c>
      <c r="B7" s="5"/>
      <c r="C7" s="6">
        <f>100/C2</f>
        <v>10</v>
      </c>
      <c r="D7" s="5" t="s">
        <v>29</v>
      </c>
      <c r="F7" s="27" t="s">
        <v>55</v>
      </c>
      <c r="G7" s="26"/>
      <c r="H7" s="26"/>
      <c r="I7" s="26"/>
      <c r="J7" s="26"/>
      <c r="K7" s="26"/>
      <c r="L7" s="36">
        <f>L6*7</f>
        <v>5.25</v>
      </c>
      <c r="M7" s="36">
        <f>M6*6</f>
        <v>7.5</v>
      </c>
      <c r="N7" s="36">
        <f>N6*8</f>
        <v>12</v>
      </c>
      <c r="O7" s="36">
        <f>O6*9</f>
        <v>22.5</v>
      </c>
    </row>
    <row r="8" spans="1:16" x14ac:dyDescent="0.3">
      <c r="A8" s="65" t="s">
        <v>53</v>
      </c>
      <c r="B8" s="65"/>
      <c r="C8" s="65"/>
      <c r="D8" s="65"/>
      <c r="E8" s="65"/>
      <c r="F8" s="65"/>
      <c r="G8" s="65"/>
      <c r="H8" s="65"/>
      <c r="I8" s="65"/>
      <c r="J8" s="65"/>
      <c r="K8" s="65"/>
      <c r="L8" s="65"/>
      <c r="M8" s="65"/>
      <c r="N8" s="65"/>
      <c r="O8" s="65"/>
      <c r="P8" s="65"/>
    </row>
    <row r="9" spans="1:16" x14ac:dyDescent="0.3">
      <c r="A9" s="68" t="s">
        <v>0</v>
      </c>
      <c r="B9" s="68"/>
      <c r="C9" s="68" t="s">
        <v>14</v>
      </c>
      <c r="D9" s="68"/>
      <c r="E9" s="68"/>
      <c r="F9" s="68"/>
      <c r="G9" s="68" t="s">
        <v>15</v>
      </c>
      <c r="H9" s="68"/>
      <c r="I9" s="68"/>
      <c r="J9" s="68" t="s">
        <v>16</v>
      </c>
      <c r="K9" s="68"/>
      <c r="L9" s="68"/>
      <c r="M9" s="68" t="s">
        <v>17</v>
      </c>
      <c r="N9" s="68"/>
      <c r="O9" s="68"/>
      <c r="P9" s="30" t="s">
        <v>18</v>
      </c>
    </row>
    <row r="10" spans="1:16" x14ac:dyDescent="0.3">
      <c r="A10" s="72" t="s">
        <v>57</v>
      </c>
      <c r="B10" s="10" t="s">
        <v>95</v>
      </c>
      <c r="C10" s="11"/>
      <c r="D10" s="11"/>
      <c r="E10" s="11"/>
      <c r="F10" s="11"/>
      <c r="G10" s="11"/>
      <c r="H10" s="11"/>
      <c r="I10" s="11"/>
      <c r="J10" s="11"/>
      <c r="K10" s="11"/>
      <c r="L10" s="11"/>
      <c r="M10" s="11"/>
      <c r="N10" s="11"/>
      <c r="O10" s="11"/>
      <c r="P10" s="12">
        <f>COUNTA(C10:O10)</f>
        <v>0</v>
      </c>
    </row>
    <row r="11" spans="1:16" x14ac:dyDescent="0.3">
      <c r="A11" s="72"/>
      <c r="B11" s="10" t="s">
        <v>96</v>
      </c>
      <c r="C11" s="11"/>
      <c r="D11" s="11"/>
      <c r="E11" s="11"/>
      <c r="F11" s="11"/>
      <c r="G11" s="11"/>
      <c r="H11" s="11"/>
      <c r="I11" s="11"/>
      <c r="J11" s="11"/>
      <c r="K11" s="11"/>
      <c r="L11" s="11"/>
      <c r="M11" s="11"/>
      <c r="N11" s="11"/>
      <c r="O11" s="11"/>
      <c r="P11" s="12">
        <f>COUNTA(C11:O11)</f>
        <v>0</v>
      </c>
    </row>
    <row r="12" spans="1:16" x14ac:dyDescent="0.3">
      <c r="A12" s="72"/>
      <c r="B12" s="10" t="s">
        <v>97</v>
      </c>
      <c r="C12" s="11"/>
      <c r="D12" s="11"/>
      <c r="E12" s="11"/>
      <c r="F12" s="11"/>
      <c r="G12" s="11"/>
      <c r="H12" s="11"/>
      <c r="I12" s="11"/>
      <c r="J12" s="11"/>
      <c r="K12" s="11"/>
      <c r="L12" s="11"/>
      <c r="M12" s="11"/>
      <c r="N12" s="11"/>
      <c r="O12" s="11"/>
      <c r="P12" s="12">
        <f t="shared" ref="P12:P39" si="1">COUNTA(C12:O12)</f>
        <v>0</v>
      </c>
    </row>
    <row r="13" spans="1:16" x14ac:dyDescent="0.3">
      <c r="A13" s="72"/>
      <c r="B13" s="10" t="s">
        <v>98</v>
      </c>
      <c r="C13" s="11"/>
      <c r="D13" s="11"/>
      <c r="E13" s="11"/>
      <c r="F13" s="11"/>
      <c r="G13" s="11"/>
      <c r="H13" s="11"/>
      <c r="I13" s="11"/>
      <c r="J13" s="11"/>
      <c r="K13" s="11"/>
      <c r="L13" s="11"/>
      <c r="M13" s="11"/>
      <c r="N13" s="11"/>
      <c r="O13" s="11"/>
      <c r="P13" s="12">
        <f t="shared" si="1"/>
        <v>0</v>
      </c>
    </row>
    <row r="14" spans="1:16" x14ac:dyDescent="0.3">
      <c r="A14" s="72"/>
      <c r="B14" s="10" t="s">
        <v>99</v>
      </c>
      <c r="C14" s="11"/>
      <c r="D14" s="11"/>
      <c r="E14" s="11"/>
      <c r="F14" s="11"/>
      <c r="G14" s="11"/>
      <c r="H14" s="11"/>
      <c r="I14" s="11"/>
      <c r="J14" s="11"/>
      <c r="K14" s="11"/>
      <c r="L14" s="11"/>
      <c r="M14" s="11"/>
      <c r="N14" s="11"/>
      <c r="O14" s="11"/>
      <c r="P14" s="12">
        <f t="shared" si="1"/>
        <v>0</v>
      </c>
    </row>
    <row r="15" spans="1:16" x14ac:dyDescent="0.3">
      <c r="A15" s="72" t="s">
        <v>9</v>
      </c>
      <c r="B15" s="10" t="s">
        <v>100</v>
      </c>
      <c r="C15" s="11"/>
      <c r="D15" s="11"/>
      <c r="E15" s="11"/>
      <c r="F15" s="11"/>
      <c r="G15" s="11"/>
      <c r="H15" s="11"/>
      <c r="I15" s="11"/>
      <c r="J15" s="11"/>
      <c r="K15" s="11"/>
      <c r="L15" s="11"/>
      <c r="M15" s="11"/>
      <c r="N15" s="11"/>
      <c r="O15" s="11"/>
      <c r="P15" s="12">
        <f t="shared" si="1"/>
        <v>0</v>
      </c>
    </row>
    <row r="16" spans="1:16" x14ac:dyDescent="0.3">
      <c r="A16" s="72"/>
      <c r="B16" s="10" t="s">
        <v>101</v>
      </c>
      <c r="C16" s="11"/>
      <c r="D16" s="11"/>
      <c r="E16" s="11"/>
      <c r="F16" s="11"/>
      <c r="G16" s="11"/>
      <c r="H16" s="11"/>
      <c r="I16" s="11"/>
      <c r="J16" s="11"/>
      <c r="K16" s="11"/>
      <c r="L16" s="11"/>
      <c r="M16" s="11"/>
      <c r="N16" s="11"/>
      <c r="O16" s="11"/>
      <c r="P16" s="12">
        <f t="shared" si="1"/>
        <v>0</v>
      </c>
    </row>
    <row r="17" spans="1:16" x14ac:dyDescent="0.3">
      <c r="A17" s="72"/>
      <c r="B17" s="10" t="s">
        <v>102</v>
      </c>
      <c r="C17" s="11"/>
      <c r="D17" s="11"/>
      <c r="E17" s="11"/>
      <c r="F17" s="11"/>
      <c r="G17" s="11"/>
      <c r="H17" s="11"/>
      <c r="I17" s="11"/>
      <c r="J17" s="11"/>
      <c r="K17" s="11"/>
      <c r="L17" s="11"/>
      <c r="M17" s="11"/>
      <c r="N17" s="11"/>
      <c r="O17" s="11"/>
      <c r="P17" s="12">
        <f t="shared" si="1"/>
        <v>0</v>
      </c>
    </row>
    <row r="18" spans="1:16" x14ac:dyDescent="0.3">
      <c r="A18" s="72"/>
      <c r="B18" s="10" t="s">
        <v>103</v>
      </c>
      <c r="C18" s="11"/>
      <c r="D18" s="11"/>
      <c r="E18" s="11"/>
      <c r="F18" s="11"/>
      <c r="G18" s="11"/>
      <c r="H18" s="11"/>
      <c r="I18" s="11"/>
      <c r="J18" s="11"/>
      <c r="K18" s="11"/>
      <c r="L18" s="11"/>
      <c r="M18" s="11"/>
      <c r="N18" s="11"/>
      <c r="O18" s="11"/>
      <c r="P18" s="12">
        <f t="shared" si="1"/>
        <v>0</v>
      </c>
    </row>
    <row r="19" spans="1:16" x14ac:dyDescent="0.3">
      <c r="A19" s="72" t="s">
        <v>107</v>
      </c>
      <c r="B19" s="10" t="s">
        <v>104</v>
      </c>
      <c r="C19" s="11"/>
      <c r="D19" s="11"/>
      <c r="E19" s="11"/>
      <c r="F19" s="11"/>
      <c r="G19" s="11"/>
      <c r="H19" s="11"/>
      <c r="I19" s="11"/>
      <c r="J19" s="11"/>
      <c r="K19" s="11"/>
      <c r="L19" s="11"/>
      <c r="M19" s="11"/>
      <c r="N19" s="11"/>
      <c r="O19" s="11"/>
      <c r="P19" s="12">
        <f t="shared" si="1"/>
        <v>0</v>
      </c>
    </row>
    <row r="20" spans="1:16" x14ac:dyDescent="0.3">
      <c r="A20" s="72"/>
      <c r="B20" s="10" t="s">
        <v>105</v>
      </c>
      <c r="C20" s="11"/>
      <c r="D20" s="11"/>
      <c r="E20" s="11"/>
      <c r="F20" s="11"/>
      <c r="G20" s="11"/>
      <c r="H20" s="11"/>
      <c r="I20" s="11"/>
      <c r="J20" s="11"/>
      <c r="K20" s="11"/>
      <c r="L20" s="11"/>
      <c r="M20" s="11"/>
      <c r="N20" s="11"/>
      <c r="O20" s="11"/>
      <c r="P20" s="12">
        <f t="shared" si="1"/>
        <v>0</v>
      </c>
    </row>
    <row r="21" spans="1:16" x14ac:dyDescent="0.3">
      <c r="A21" s="72"/>
      <c r="B21" s="10" t="s">
        <v>106</v>
      </c>
      <c r="C21" s="11" t="s">
        <v>172</v>
      </c>
      <c r="D21" s="11" t="s">
        <v>173</v>
      </c>
      <c r="E21" s="11"/>
      <c r="F21" s="11"/>
      <c r="G21" s="11"/>
      <c r="H21" s="11"/>
      <c r="I21" s="11"/>
      <c r="J21" s="11"/>
      <c r="K21" s="11"/>
      <c r="L21" s="11"/>
      <c r="M21" s="11"/>
      <c r="N21" s="11"/>
      <c r="O21" s="11"/>
      <c r="P21" s="12">
        <f t="shared" si="1"/>
        <v>2</v>
      </c>
    </row>
    <row r="22" spans="1:16" x14ac:dyDescent="0.3">
      <c r="A22" s="72" t="s">
        <v>69</v>
      </c>
      <c r="B22" s="10" t="s">
        <v>108</v>
      </c>
      <c r="C22" s="11"/>
      <c r="D22" s="11"/>
      <c r="E22" s="11"/>
      <c r="F22" s="11"/>
      <c r="G22" s="11"/>
      <c r="H22" s="11"/>
      <c r="I22" s="11"/>
      <c r="J22" s="11"/>
      <c r="K22" s="11"/>
      <c r="L22" s="11"/>
      <c r="M22" s="11"/>
      <c r="N22" s="11"/>
      <c r="O22" s="11"/>
      <c r="P22" s="12">
        <f t="shared" si="1"/>
        <v>0</v>
      </c>
    </row>
    <row r="23" spans="1:16" x14ac:dyDescent="0.3">
      <c r="A23" s="72"/>
      <c r="B23" s="10" t="s">
        <v>109</v>
      </c>
      <c r="C23" s="11"/>
      <c r="D23" s="11"/>
      <c r="E23" s="11"/>
      <c r="F23" s="11"/>
      <c r="G23" s="11"/>
      <c r="H23" s="11"/>
      <c r="I23" s="11"/>
      <c r="J23" s="11"/>
      <c r="K23" s="11"/>
      <c r="L23" s="11"/>
      <c r="M23" s="11"/>
      <c r="N23" s="11"/>
      <c r="O23" s="11"/>
      <c r="P23" s="12">
        <f t="shared" si="1"/>
        <v>0</v>
      </c>
    </row>
    <row r="24" spans="1:16" x14ac:dyDescent="0.3">
      <c r="A24" s="72"/>
      <c r="B24" s="10" t="s">
        <v>110</v>
      </c>
      <c r="C24" s="11"/>
      <c r="D24" s="11"/>
      <c r="E24" s="11"/>
      <c r="F24" s="11"/>
      <c r="G24" s="11"/>
      <c r="H24" s="11"/>
      <c r="I24" s="11"/>
      <c r="J24" s="11"/>
      <c r="K24" s="11"/>
      <c r="L24" s="11"/>
      <c r="M24" s="11"/>
      <c r="N24" s="11"/>
      <c r="O24" s="11"/>
      <c r="P24" s="12">
        <f t="shared" si="1"/>
        <v>0</v>
      </c>
    </row>
    <row r="25" spans="1:16" x14ac:dyDescent="0.3">
      <c r="A25" s="72" t="s">
        <v>111</v>
      </c>
      <c r="B25" s="10" t="s">
        <v>112</v>
      </c>
      <c r="C25" s="11"/>
      <c r="D25" s="11"/>
      <c r="E25" s="11"/>
      <c r="F25" s="11"/>
      <c r="G25" s="11"/>
      <c r="H25" s="11"/>
      <c r="I25" s="11"/>
      <c r="J25" s="11"/>
      <c r="K25" s="11"/>
      <c r="L25" s="11"/>
      <c r="M25" s="11"/>
      <c r="N25" s="11"/>
      <c r="O25" s="11"/>
      <c r="P25" s="12">
        <f t="shared" si="1"/>
        <v>0</v>
      </c>
    </row>
    <row r="26" spans="1:16" x14ac:dyDescent="0.3">
      <c r="A26" s="72"/>
      <c r="B26" s="10" t="s">
        <v>113</v>
      </c>
      <c r="C26" s="11"/>
      <c r="D26" s="11"/>
      <c r="E26" s="11"/>
      <c r="F26" s="11"/>
      <c r="G26" s="11"/>
      <c r="H26" s="11"/>
      <c r="I26" s="11"/>
      <c r="J26" s="11"/>
      <c r="K26" s="11"/>
      <c r="L26" s="11"/>
      <c r="M26" s="11"/>
      <c r="N26" s="11"/>
      <c r="O26" s="11"/>
      <c r="P26" s="12">
        <f t="shared" si="1"/>
        <v>0</v>
      </c>
    </row>
    <row r="27" spans="1:16" x14ac:dyDescent="0.3">
      <c r="A27" s="72"/>
      <c r="B27" s="10" t="s">
        <v>119</v>
      </c>
      <c r="C27" s="11"/>
      <c r="D27" s="11"/>
      <c r="E27" s="11"/>
      <c r="F27" s="11"/>
      <c r="G27" s="11"/>
      <c r="H27" s="11"/>
      <c r="I27" s="11"/>
      <c r="J27" s="11"/>
      <c r="K27" s="11"/>
      <c r="L27" s="11"/>
      <c r="M27" s="11"/>
      <c r="N27" s="11"/>
      <c r="O27" s="11"/>
      <c r="P27" s="12">
        <f t="shared" si="1"/>
        <v>0</v>
      </c>
    </row>
    <row r="28" spans="1:16" x14ac:dyDescent="0.3">
      <c r="A28" s="72" t="s">
        <v>77</v>
      </c>
      <c r="B28" s="10" t="s">
        <v>114</v>
      </c>
      <c r="C28" s="11"/>
      <c r="D28" s="11"/>
      <c r="E28" s="11"/>
      <c r="F28" s="11"/>
      <c r="G28" s="11"/>
      <c r="H28" s="11"/>
      <c r="I28" s="11"/>
      <c r="J28" s="11"/>
      <c r="K28" s="11"/>
      <c r="L28" s="11"/>
      <c r="M28" s="11"/>
      <c r="N28" s="11"/>
      <c r="O28" s="11"/>
      <c r="P28" s="12">
        <f t="shared" si="1"/>
        <v>0</v>
      </c>
    </row>
    <row r="29" spans="1:16" x14ac:dyDescent="0.3">
      <c r="A29" s="72"/>
      <c r="B29" s="10" t="s">
        <v>115</v>
      </c>
      <c r="C29" s="11"/>
      <c r="D29" s="11"/>
      <c r="E29" s="11"/>
      <c r="F29" s="11"/>
      <c r="G29" s="11"/>
      <c r="H29" s="11"/>
      <c r="I29" s="11"/>
      <c r="J29" s="11"/>
      <c r="K29" s="11"/>
      <c r="L29" s="11"/>
      <c r="M29" s="11"/>
      <c r="N29" s="11"/>
      <c r="O29" s="11"/>
      <c r="P29" s="12">
        <f t="shared" si="1"/>
        <v>0</v>
      </c>
    </row>
    <row r="30" spans="1:16" x14ac:dyDescent="0.3">
      <c r="A30" s="72"/>
      <c r="B30" s="10" t="s">
        <v>116</v>
      </c>
      <c r="C30" s="11"/>
      <c r="D30" s="11"/>
      <c r="E30" s="11"/>
      <c r="F30" s="11"/>
      <c r="G30" s="11"/>
      <c r="H30" s="11"/>
      <c r="I30" s="11"/>
      <c r="J30" s="11"/>
      <c r="K30" s="11"/>
      <c r="L30" s="11"/>
      <c r="M30" s="11"/>
      <c r="N30" s="11"/>
      <c r="O30" s="11"/>
      <c r="P30" s="12">
        <f t="shared" si="1"/>
        <v>0</v>
      </c>
    </row>
    <row r="31" spans="1:16" x14ac:dyDescent="0.3">
      <c r="A31" s="72" t="s">
        <v>117</v>
      </c>
      <c r="B31" s="10" t="s">
        <v>118</v>
      </c>
      <c r="C31" s="11"/>
      <c r="D31" s="11"/>
      <c r="E31" s="11"/>
      <c r="F31" s="11"/>
      <c r="G31" s="11"/>
      <c r="H31" s="11"/>
      <c r="I31" s="11"/>
      <c r="J31" s="11"/>
      <c r="K31" s="11"/>
      <c r="L31" s="11"/>
      <c r="M31" s="11"/>
      <c r="N31" s="11"/>
      <c r="O31" s="11"/>
      <c r="P31" s="12">
        <f t="shared" si="1"/>
        <v>0</v>
      </c>
    </row>
    <row r="32" spans="1:16" x14ac:dyDescent="0.3">
      <c r="A32" s="72"/>
      <c r="B32" s="10" t="s">
        <v>120</v>
      </c>
      <c r="C32" s="11"/>
      <c r="D32" s="11"/>
      <c r="E32" s="11"/>
      <c r="F32" s="11"/>
      <c r="G32" s="11"/>
      <c r="H32" s="11"/>
      <c r="I32" s="11"/>
      <c r="J32" s="11"/>
      <c r="K32" s="11"/>
      <c r="L32" s="11"/>
      <c r="M32" s="11"/>
      <c r="N32" s="11"/>
      <c r="O32" s="11"/>
      <c r="P32" s="12">
        <f t="shared" si="1"/>
        <v>0</v>
      </c>
    </row>
    <row r="33" spans="1:16" x14ac:dyDescent="0.3">
      <c r="A33" s="72"/>
      <c r="B33" s="10" t="s">
        <v>121</v>
      </c>
      <c r="C33" s="11"/>
      <c r="D33" s="11"/>
      <c r="E33" s="11"/>
      <c r="F33" s="11"/>
      <c r="G33" s="11"/>
      <c r="H33" s="11"/>
      <c r="I33" s="11"/>
      <c r="J33" s="11"/>
      <c r="K33" s="11"/>
      <c r="L33" s="11"/>
      <c r="M33" s="11"/>
      <c r="N33" s="11"/>
      <c r="O33" s="11"/>
      <c r="P33" s="12">
        <f t="shared" si="1"/>
        <v>0</v>
      </c>
    </row>
    <row r="34" spans="1:16" x14ac:dyDescent="0.3">
      <c r="A34" s="72"/>
      <c r="B34" s="10" t="s">
        <v>122</v>
      </c>
      <c r="C34" s="11"/>
      <c r="D34" s="11"/>
      <c r="E34" s="11"/>
      <c r="F34" s="11"/>
      <c r="G34" s="11"/>
      <c r="H34" s="11"/>
      <c r="I34" s="11"/>
      <c r="J34" s="11"/>
      <c r="K34" s="11"/>
      <c r="L34" s="11"/>
      <c r="M34" s="11"/>
      <c r="N34" s="11"/>
      <c r="O34" s="11"/>
      <c r="P34" s="12">
        <f t="shared" si="1"/>
        <v>0</v>
      </c>
    </row>
    <row r="35" spans="1:16" x14ac:dyDescent="0.3">
      <c r="A35" s="72"/>
      <c r="B35" s="10" t="s">
        <v>123</v>
      </c>
      <c r="C35" s="11"/>
      <c r="D35" s="11"/>
      <c r="E35" s="11"/>
      <c r="F35" s="11"/>
      <c r="G35" s="11"/>
      <c r="H35" s="11"/>
      <c r="I35" s="11"/>
      <c r="J35" s="11"/>
      <c r="K35" s="11"/>
      <c r="L35" s="11"/>
      <c r="M35" s="11"/>
      <c r="N35" s="11"/>
      <c r="O35" s="11"/>
      <c r="P35" s="12">
        <f t="shared" si="1"/>
        <v>0</v>
      </c>
    </row>
    <row r="36" spans="1:16" ht="31.2" x14ac:dyDescent="0.3">
      <c r="A36" s="32" t="s">
        <v>125</v>
      </c>
      <c r="B36" s="10" t="s">
        <v>124</v>
      </c>
      <c r="C36" s="11"/>
      <c r="D36" s="11"/>
      <c r="E36" s="11"/>
      <c r="F36" s="11"/>
      <c r="G36" s="11"/>
      <c r="H36" s="11"/>
      <c r="I36" s="11"/>
      <c r="J36" s="11"/>
      <c r="K36" s="11"/>
      <c r="L36" s="11"/>
      <c r="M36" s="11"/>
      <c r="N36" s="11"/>
      <c r="O36" s="11"/>
      <c r="P36" s="12">
        <f t="shared" si="1"/>
        <v>0</v>
      </c>
    </row>
    <row r="37" spans="1:16" x14ac:dyDescent="0.3">
      <c r="A37" s="73" t="s">
        <v>126</v>
      </c>
      <c r="B37" s="10" t="s">
        <v>127</v>
      </c>
      <c r="C37" s="11"/>
      <c r="D37" s="11"/>
      <c r="E37" s="11"/>
      <c r="F37" s="11"/>
      <c r="G37" s="11"/>
      <c r="H37" s="11"/>
      <c r="I37" s="11"/>
      <c r="J37" s="11"/>
      <c r="K37" s="11"/>
      <c r="L37" s="11"/>
      <c r="M37" s="11"/>
      <c r="N37" s="11"/>
      <c r="O37" s="11"/>
      <c r="P37" s="12">
        <f t="shared" si="1"/>
        <v>0</v>
      </c>
    </row>
    <row r="38" spans="1:16" x14ac:dyDescent="0.3">
      <c r="A38" s="74"/>
      <c r="B38" s="10" t="s">
        <v>128</v>
      </c>
      <c r="C38" s="11"/>
      <c r="D38" s="11"/>
      <c r="E38" s="11"/>
      <c r="F38" s="11"/>
      <c r="G38" s="11"/>
      <c r="H38" s="11"/>
      <c r="I38" s="11"/>
      <c r="J38" s="11"/>
      <c r="K38" s="11"/>
      <c r="L38" s="11"/>
      <c r="M38" s="11"/>
      <c r="N38" s="11"/>
      <c r="O38" s="11"/>
      <c r="P38" s="12">
        <f t="shared" si="1"/>
        <v>0</v>
      </c>
    </row>
    <row r="39" spans="1:16" x14ac:dyDescent="0.3">
      <c r="A39" s="80"/>
      <c r="B39" s="10" t="s">
        <v>129</v>
      </c>
      <c r="C39" s="11"/>
      <c r="D39" s="11"/>
      <c r="E39" s="11"/>
      <c r="F39" s="11"/>
      <c r="G39" s="11"/>
      <c r="H39" s="11"/>
      <c r="I39" s="11"/>
      <c r="J39" s="11"/>
      <c r="K39" s="11"/>
      <c r="L39" s="11"/>
      <c r="M39" s="11"/>
      <c r="N39" s="11"/>
      <c r="O39" s="11"/>
      <c r="P39" s="12">
        <f t="shared" si="1"/>
        <v>0</v>
      </c>
    </row>
    <row r="40" spans="1:16" x14ac:dyDescent="0.3">
      <c r="A40" s="66" t="s">
        <v>11</v>
      </c>
      <c r="B40" s="67"/>
      <c r="C40" s="69">
        <f>COUNTA(C10:F39)</f>
        <v>2</v>
      </c>
      <c r="D40" s="70"/>
      <c r="E40" s="70"/>
      <c r="F40" s="71"/>
      <c r="G40" s="69">
        <f>COUNTA(G10:I39)</f>
        <v>0</v>
      </c>
      <c r="H40" s="70"/>
      <c r="I40" s="71"/>
      <c r="J40" s="69">
        <f>COUNTA(J10:L39)</f>
        <v>0</v>
      </c>
      <c r="K40" s="70"/>
      <c r="L40" s="71"/>
      <c r="M40" s="69">
        <f>COUNTA(M10:O39)</f>
        <v>0</v>
      </c>
      <c r="N40" s="70"/>
      <c r="O40" s="71"/>
      <c r="P40" s="13" t="str">
        <f>"Tổng số câu của bài thi : "&amp;SUM(P10:P39)</f>
        <v>Tổng số câu của bài thi : 2</v>
      </c>
    </row>
    <row r="41" spans="1:16" x14ac:dyDescent="0.3">
      <c r="A41" s="66" t="s">
        <v>12</v>
      </c>
      <c r="B41" s="67"/>
      <c r="C41" s="69" t="str">
        <f>C40*C7&amp;"%"</f>
        <v>20%</v>
      </c>
      <c r="D41" s="70"/>
      <c r="E41" s="70"/>
      <c r="F41" s="71"/>
      <c r="G41" s="69" t="str">
        <f>G40*C7&amp;"%"</f>
        <v>0%</v>
      </c>
      <c r="H41" s="70"/>
      <c r="I41" s="71"/>
      <c r="J41" s="69" t="str">
        <f>J40*C7&amp;"%"</f>
        <v>0%</v>
      </c>
      <c r="K41" s="70"/>
      <c r="L41" s="71"/>
      <c r="M41" s="69" t="str">
        <f>M40*C7&amp;"%"</f>
        <v>0%</v>
      </c>
      <c r="N41" s="70"/>
      <c r="O41" s="71"/>
      <c r="P41" s="13" t="str">
        <f>"Tổng tỉ lệ các mức "&amp;C7*SUM(P10:P39)&amp;"%"</f>
        <v>Tổng tỉ lệ các mức 20%</v>
      </c>
    </row>
    <row r="42" spans="1:16" x14ac:dyDescent="0.3">
      <c r="A42" s="66" t="s">
        <v>13</v>
      </c>
      <c r="B42" s="67"/>
      <c r="C42" s="69">
        <f>C40*$C$6</f>
        <v>2</v>
      </c>
      <c r="D42" s="70"/>
      <c r="E42" s="70"/>
      <c r="F42" s="71"/>
      <c r="G42" s="69">
        <f>G40*$C$6</f>
        <v>0</v>
      </c>
      <c r="H42" s="70"/>
      <c r="I42" s="71"/>
      <c r="J42" s="69">
        <f>J40*$C$6</f>
        <v>0</v>
      </c>
      <c r="K42" s="70"/>
      <c r="L42" s="71"/>
      <c r="M42" s="69">
        <f>M40*$C$6</f>
        <v>0</v>
      </c>
      <c r="N42" s="70"/>
      <c r="O42" s="71"/>
      <c r="P42" s="13" t="str">
        <f>"Điểm tối đa của bài thi : "&amp;SUM(C42+G42+J42+M42)</f>
        <v>Điểm tối đa của bài thi : 2</v>
      </c>
    </row>
  </sheetData>
  <sheetProtection password="CB67" sheet="1" objects="1" scenarios="1"/>
  <mergeCells count="32">
    <mergeCell ref="A42:B42"/>
    <mergeCell ref="C42:F42"/>
    <mergeCell ref="G42:I42"/>
    <mergeCell ref="J42:L42"/>
    <mergeCell ref="M42:O42"/>
    <mergeCell ref="M40:O40"/>
    <mergeCell ref="A41:B41"/>
    <mergeCell ref="C41:F41"/>
    <mergeCell ref="G41:I41"/>
    <mergeCell ref="J41:L41"/>
    <mergeCell ref="M41:O41"/>
    <mergeCell ref="J40:L40"/>
    <mergeCell ref="A31:A35"/>
    <mergeCell ref="A37:A39"/>
    <mergeCell ref="A40:B40"/>
    <mergeCell ref="C40:F40"/>
    <mergeCell ref="G40:I40"/>
    <mergeCell ref="A28:A30"/>
    <mergeCell ref="F1:I1"/>
    <mergeCell ref="F3:I3"/>
    <mergeCell ref="K3:O3"/>
    <mergeCell ref="A8:P8"/>
    <mergeCell ref="A9:B9"/>
    <mergeCell ref="C9:F9"/>
    <mergeCell ref="G9:I9"/>
    <mergeCell ref="J9:L9"/>
    <mergeCell ref="M9:O9"/>
    <mergeCell ref="A10:A14"/>
    <mergeCell ref="A15:A18"/>
    <mergeCell ref="A19:A21"/>
    <mergeCell ref="A22:A24"/>
    <mergeCell ref="A25:A27"/>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Worksheets</vt:lpstr>
      </vt:variant>
      <vt:variant>
        <vt:i4>10</vt:i4>
      </vt:variant>
    </vt:vector>
  </HeadingPairs>
  <TitlesOfParts>
    <vt:vector size="10" baseType="lpstr">
      <vt:lpstr>MATRAN DE-Tu Sang Tao</vt:lpstr>
      <vt:lpstr>LƯU Ý</vt:lpstr>
      <vt:lpstr>10-Thi HK1</vt:lpstr>
      <vt:lpstr>12-KTGHK1</vt:lpstr>
      <vt:lpstr>11- Thi HK1</vt:lpstr>
      <vt:lpstr>12- Thi HK 1</vt:lpstr>
      <vt:lpstr>12- Thi HK 2</vt:lpstr>
      <vt:lpstr>11 - Thi HK2</vt:lpstr>
      <vt:lpstr>10 - Thi HK2</vt:lpstr>
      <vt:lpstr>10-TL-KTCuối HK2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VnTeach.Com</dc:creator>
  <cp:keywords>VnTeach.Com</cp:keywords>
  <dcterms:created xsi:type="dcterms:W3CDTF">2020-09-22T09:22:04Z</dcterms:created>
  <dcterms:modified xsi:type="dcterms:W3CDTF">2022-04-23T09:27:47Z</dcterms:modified>
</cp:coreProperties>
</file>