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On thi TN THPT\Nam hoc 2022-2023\5. Hoi nghi mon Ngu van\"/>
    </mc:Choice>
  </mc:AlternateContent>
  <xr:revisionPtr revIDLastSave="0" documentId="13_ncr:1_{CE7DCAE0-9E80-4C99-9876-ACB5A0A52F15}" xr6:coauthVersionLast="47" xr6:coauthVersionMax="47" xr10:uidLastSave="{00000000-0000-0000-0000-000000000000}"/>
  <bookViews>
    <workbookView xWindow="-120" yWindow="-120" windowWidth="24240" windowHeight="13140" firstSheet="2" activeTab="2" xr2:uid="{FF186881-79C1-4739-8C8D-B0FB1EBBBF2E}"/>
  </bookViews>
  <sheets>
    <sheet name="Vĩnh Phúc" sheetId="4" state="hidden" r:id="rId1"/>
    <sheet name="Hải Phòng" sheetId="3" state="hidden" r:id="rId2"/>
    <sheet name="So sánh các tỉnh (2)" sheetId="7" r:id="rId3"/>
    <sheet name="Chênh lệch so với học bạ" sheetId="10" r:id="rId4"/>
    <sheet name="Dư Văn" sheetId="11" r:id="rId5"/>
    <sheet name="Xây dựng ngân hàng đề" sheetId="9" r:id="rId6"/>
    <sheet name="Văn (2)" sheetId="8" r:id="rId7"/>
    <sheet name="So sánh các tỉnh" sheetId="2" r:id="rId8"/>
    <sheet name="Văn" sheetId="1" r:id="rId9"/>
    <sheet name="Văn (3)" sheetId="12" r:id="rId10"/>
    <sheet name="So sánh 3 tỉnh" sheetId="5" r:id="rId11"/>
    <sheet name="So sánh 3 tỉnh (3)" sheetId="13" r:id="rId12"/>
    <sheet name="So sánh 3 tỉnh (2)" sheetId="6" r:id="rId13"/>
  </sheets>
  <externalReferences>
    <externalReference r:id="rId14"/>
    <externalReference r:id="rId15"/>
    <externalReference r:id="rId16"/>
  </externalReferences>
  <definedNames>
    <definedName name="_Fill" hidden="1">#REF!</definedName>
    <definedName name="_xlnm._FilterDatabase" localSheetId="10" hidden="1">'So sánh 3 tỉnh'!$A$3:$D$3</definedName>
    <definedName name="_xlnm._FilterDatabase" localSheetId="12" hidden="1">'So sánh 3 tỉnh (2)'!$A$3:$D$3</definedName>
    <definedName name="_xlnm._FilterDatabase" localSheetId="11" hidden="1">'So sánh 3 tỉnh (3)'!$A$3:$D$3</definedName>
    <definedName name="_xlnm._FilterDatabase" localSheetId="8" hidden="1">Văn!$A$3:$H$3</definedName>
    <definedName name="_xlnm._FilterDatabase" localSheetId="6" hidden="1">'Văn (2)'!$A$4:$P$4</definedName>
    <definedName name="_xlnm._FilterDatabase" localSheetId="9" hidden="1">'Văn (3)'!$A$3:$H$3</definedName>
    <definedName name="_lan2" localSheetId="3">'[1]ds¸ch 2001'!#REF!</definedName>
    <definedName name="_lan2" localSheetId="4">'[1]ds¸ch 2001'!#REF!</definedName>
    <definedName name="_lan2" localSheetId="6">'[1]ds¸ch 2001'!#REF!</definedName>
    <definedName name="_lan2" localSheetId="5">'[1]ds¸ch 2001'!#REF!</definedName>
    <definedName name="_lan2">'[1]ds¸ch 2001'!#REF!</definedName>
    <definedName name="_lan3" localSheetId="3">'[1]ds¸ch 2001'!#REF!</definedName>
    <definedName name="_lan3" localSheetId="4">'[1]ds¸ch 2001'!#REF!</definedName>
    <definedName name="_lan3" localSheetId="6">'[1]ds¸ch 2001'!#REF!</definedName>
    <definedName name="_lan3" localSheetId="5">'[1]ds¸ch 2001'!#REF!</definedName>
    <definedName name="_lan3">'[1]ds¸ch 2001'!#REF!</definedName>
    <definedName name="DM_MaTruong" localSheetId="3">[2]DanhMuc!#REF!</definedName>
    <definedName name="DM_MaTruong" localSheetId="4">[2]DanhMuc!#REF!</definedName>
    <definedName name="DM_MaTruong" localSheetId="6">[2]DanhMuc!#REF!</definedName>
    <definedName name="DM_MaTruong" localSheetId="5">[2]DanhMuc!#REF!</definedName>
    <definedName name="DM_MaTruong">[2]DanhMuc!#REF!</definedName>
    <definedName name="KQ_Truong" localSheetId="3">#REF!</definedName>
    <definedName name="KQ_Truong" localSheetId="4">#REF!</definedName>
    <definedName name="KQ_Truong" localSheetId="6">#REF!</definedName>
    <definedName name="KQ_Truong" localSheetId="5">#REF!</definedName>
    <definedName name="KQ_Truong">#REF!</definedName>
    <definedName name="L1_Cn" localSheetId="4">[3]!L1_Cn</definedName>
    <definedName name="L1_Cn" localSheetId="10">[3]!L1_Cn</definedName>
    <definedName name="L1_Cn" localSheetId="12">[3]!L1_Cn</definedName>
    <definedName name="L1_Cn" localSheetId="11">[3]!L1_Cn</definedName>
    <definedName name="L1_Cn" localSheetId="2">[3]!L1_Cn</definedName>
    <definedName name="L1_Cn" localSheetId="9">[3]!L1_Cn</definedName>
    <definedName name="L1_Cn">[3]!L1_Cn</definedName>
    <definedName name="_xlnm.Print_Area" localSheetId="10">'So sánh 3 tỉnh'!$A$1:$D$50</definedName>
    <definedName name="_xlnm.Print_Area" localSheetId="12">'So sánh 3 tỉnh (2)'!$A$1:$D$168</definedName>
    <definedName name="_xlnm.Print_Area" localSheetId="11">'So sánh 3 tỉnh (3)'!$A$1:$D$50</definedName>
    <definedName name="_xlnm.Print_Area" localSheetId="7">'So sánh các tỉnh'!$A$1:$BE$21</definedName>
    <definedName name="_xlnm.Print_Area" localSheetId="2">'So sánh các tỉnh (2)'!$A$1:$BD$23</definedName>
    <definedName name="_xlnm.Print_Area" localSheetId="8">Văn!$A$1:$N$53</definedName>
    <definedName name="_xlnm.Print_Area" localSheetId="6">'Văn (2)'!$A$1:$I$52</definedName>
    <definedName name="_xlnm.Print_Area" localSheetId="9">'Văn (3)'!$A$1:$N$53</definedName>
    <definedName name="_xlnm.Print_Titles" localSheetId="3">'Chênh lệch so với học bạ'!$3:$4</definedName>
    <definedName name="_xlnm.Print_Titles" localSheetId="12">'So sánh 3 tỉnh (2)'!$3:$3</definedName>
    <definedName name="_xlnm.Print_Titles" localSheetId="7">'So sánh các tỉnh'!$A:$B</definedName>
    <definedName name="_xlnm.Print_Titles" localSheetId="2">'So sánh các tỉnh (2)'!$A:$B</definedName>
    <definedName name="phieu_1" localSheetId="3">#REF!</definedName>
    <definedName name="phieu_1" localSheetId="4">#REF!</definedName>
    <definedName name="phieu_1" localSheetId="10">#REF!</definedName>
    <definedName name="phieu_1" localSheetId="12">#REF!</definedName>
    <definedName name="phieu_1" localSheetId="11">#REF!</definedName>
    <definedName name="phieu_1" localSheetId="8">#REF!</definedName>
    <definedName name="phieu_1" localSheetId="6">#REF!</definedName>
    <definedName name="phieu_1" localSheetId="9">#REF!</definedName>
    <definedName name="phieu_1" localSheetId="5">#REF!</definedName>
    <definedName name="phieu_1">#REF!</definedName>
    <definedName name="phieu_10" localSheetId="10">#REF!</definedName>
    <definedName name="phieu_10" localSheetId="12">#REF!</definedName>
    <definedName name="phieu_10" localSheetId="11">#REF!</definedName>
    <definedName name="phieu_10" localSheetId="8">#REF!</definedName>
    <definedName name="phieu_10" localSheetId="6">#REF!</definedName>
    <definedName name="phieu_10" localSheetId="9">#REF!</definedName>
    <definedName name="phieu_10">#REF!</definedName>
    <definedName name="phieu_11" localSheetId="10">#REF!</definedName>
    <definedName name="phieu_11" localSheetId="12">#REF!</definedName>
    <definedName name="phieu_11" localSheetId="11">#REF!</definedName>
    <definedName name="phieu_11" localSheetId="8">#REF!</definedName>
    <definedName name="phieu_11" localSheetId="6">#REF!</definedName>
    <definedName name="phieu_11" localSheetId="9">#REF!</definedName>
    <definedName name="phieu_11">#REF!</definedName>
    <definedName name="phieu_12" localSheetId="10">#REF!</definedName>
    <definedName name="phieu_12" localSheetId="12">#REF!</definedName>
    <definedName name="phieu_12" localSheetId="11">#REF!</definedName>
    <definedName name="phieu_12" localSheetId="8">#REF!</definedName>
    <definedName name="phieu_12" localSheetId="6">#REF!</definedName>
    <definedName name="phieu_12" localSheetId="9">#REF!</definedName>
    <definedName name="phieu_12">#REF!</definedName>
    <definedName name="phieu_13" localSheetId="10">#REF!</definedName>
    <definedName name="phieu_13" localSheetId="12">#REF!</definedName>
    <definedName name="phieu_13" localSheetId="11">#REF!</definedName>
    <definedName name="phieu_13" localSheetId="8">#REF!</definedName>
    <definedName name="phieu_13" localSheetId="6">#REF!</definedName>
    <definedName name="phieu_13" localSheetId="9">#REF!</definedName>
    <definedName name="phieu_13">#REF!</definedName>
    <definedName name="phieu_14" localSheetId="10">#REF!</definedName>
    <definedName name="phieu_14" localSheetId="12">#REF!</definedName>
    <definedName name="phieu_14" localSheetId="11">#REF!</definedName>
    <definedName name="phieu_14" localSheetId="8">#REF!</definedName>
    <definedName name="phieu_14" localSheetId="6">#REF!</definedName>
    <definedName name="phieu_14" localSheetId="9">#REF!</definedName>
    <definedName name="phieu_14">#REF!</definedName>
    <definedName name="phieu_15" localSheetId="10">#REF!</definedName>
    <definedName name="phieu_15" localSheetId="12">#REF!</definedName>
    <definedName name="phieu_15" localSheetId="11">#REF!</definedName>
    <definedName name="phieu_15" localSheetId="8">#REF!</definedName>
    <definedName name="phieu_15" localSheetId="6">#REF!</definedName>
    <definedName name="phieu_15" localSheetId="9">#REF!</definedName>
    <definedName name="phieu_15">#REF!</definedName>
    <definedName name="phieu_16" localSheetId="10">#REF!</definedName>
    <definedName name="phieu_16" localSheetId="12">#REF!</definedName>
    <definedName name="phieu_16" localSheetId="11">#REF!</definedName>
    <definedName name="phieu_16" localSheetId="8">#REF!</definedName>
    <definedName name="phieu_16" localSheetId="6">#REF!</definedName>
    <definedName name="phieu_16" localSheetId="9">#REF!</definedName>
    <definedName name="phieu_16">#REF!</definedName>
    <definedName name="phieu_17" localSheetId="10">#REF!</definedName>
    <definedName name="phieu_17" localSheetId="12">#REF!</definedName>
    <definedName name="phieu_17" localSheetId="11">#REF!</definedName>
    <definedName name="phieu_17" localSheetId="8">#REF!</definedName>
    <definedName name="phieu_17" localSheetId="6">#REF!</definedName>
    <definedName name="phieu_17" localSheetId="9">#REF!</definedName>
    <definedName name="phieu_17">#REF!</definedName>
    <definedName name="phieu_18" localSheetId="10">#REF!</definedName>
    <definedName name="phieu_18" localSheetId="12">#REF!</definedName>
    <definedName name="phieu_18" localSheetId="11">#REF!</definedName>
    <definedName name="phieu_18" localSheetId="8">#REF!</definedName>
    <definedName name="phieu_18" localSheetId="6">#REF!</definedName>
    <definedName name="phieu_18" localSheetId="9">#REF!</definedName>
    <definedName name="phieu_18">#REF!</definedName>
    <definedName name="phieu_19" localSheetId="10">#REF!</definedName>
    <definedName name="phieu_19" localSheetId="12">#REF!</definedName>
    <definedName name="phieu_19" localSheetId="11">#REF!</definedName>
    <definedName name="phieu_19" localSheetId="8">#REF!</definedName>
    <definedName name="phieu_19" localSheetId="6">#REF!</definedName>
    <definedName name="phieu_19" localSheetId="9">#REF!</definedName>
    <definedName name="phieu_19">#REF!</definedName>
    <definedName name="phieu_2" localSheetId="10">#REF!</definedName>
    <definedName name="phieu_2" localSheetId="12">#REF!</definedName>
    <definedName name="phieu_2" localSheetId="11">#REF!</definedName>
    <definedName name="phieu_2" localSheetId="8">#REF!</definedName>
    <definedName name="phieu_2" localSheetId="6">#REF!</definedName>
    <definedName name="phieu_2" localSheetId="9">#REF!</definedName>
    <definedName name="phieu_2">#REF!</definedName>
    <definedName name="phieu_20" localSheetId="10">#REF!</definedName>
    <definedName name="phieu_20" localSheetId="12">#REF!</definedName>
    <definedName name="phieu_20" localSheetId="11">#REF!</definedName>
    <definedName name="phieu_20" localSheetId="8">#REF!</definedName>
    <definedName name="phieu_20" localSheetId="6">#REF!</definedName>
    <definedName name="phieu_20" localSheetId="9">#REF!</definedName>
    <definedName name="phieu_20">#REF!</definedName>
    <definedName name="phieu_21" localSheetId="10">#REF!</definedName>
    <definedName name="phieu_21" localSheetId="12">#REF!</definedName>
    <definedName name="phieu_21" localSheetId="11">#REF!</definedName>
    <definedName name="phieu_21" localSheetId="8">#REF!</definedName>
    <definedName name="phieu_21" localSheetId="6">#REF!</definedName>
    <definedName name="phieu_21" localSheetId="9">#REF!</definedName>
    <definedName name="phieu_21">#REF!</definedName>
    <definedName name="phieu_22" localSheetId="10">#REF!</definedName>
    <definedName name="phieu_22" localSheetId="12">#REF!</definedName>
    <definedName name="phieu_22" localSheetId="11">#REF!</definedName>
    <definedName name="phieu_22" localSheetId="8">#REF!</definedName>
    <definedName name="phieu_22" localSheetId="6">#REF!</definedName>
    <definedName name="phieu_22" localSheetId="9">#REF!</definedName>
    <definedName name="phieu_22">#REF!</definedName>
    <definedName name="phieu_23" localSheetId="10">#REF!</definedName>
    <definedName name="phieu_23" localSheetId="12">#REF!</definedName>
    <definedName name="phieu_23" localSheetId="11">#REF!</definedName>
    <definedName name="phieu_23" localSheetId="8">#REF!</definedName>
    <definedName name="phieu_23" localSheetId="6">#REF!</definedName>
    <definedName name="phieu_23" localSheetId="9">#REF!</definedName>
    <definedName name="phieu_23">#REF!</definedName>
    <definedName name="phieu_24" localSheetId="10">#REF!</definedName>
    <definedName name="phieu_24" localSheetId="12">#REF!</definedName>
    <definedName name="phieu_24" localSheetId="11">#REF!</definedName>
    <definedName name="phieu_24" localSheetId="8">#REF!</definedName>
    <definedName name="phieu_24" localSheetId="6">#REF!</definedName>
    <definedName name="phieu_24" localSheetId="9">#REF!</definedName>
    <definedName name="phieu_24">#REF!</definedName>
    <definedName name="phieu_25" localSheetId="10">#REF!</definedName>
    <definedName name="phieu_25" localSheetId="12">#REF!</definedName>
    <definedName name="phieu_25" localSheetId="11">#REF!</definedName>
    <definedName name="phieu_25" localSheetId="8">#REF!</definedName>
    <definedName name="phieu_25" localSheetId="6">#REF!</definedName>
    <definedName name="phieu_25" localSheetId="9">#REF!</definedName>
    <definedName name="phieu_25">#REF!</definedName>
    <definedName name="phieu_26" localSheetId="10">#REF!</definedName>
    <definedName name="phieu_26" localSheetId="12">#REF!</definedName>
    <definedName name="phieu_26" localSheetId="11">#REF!</definedName>
    <definedName name="phieu_26" localSheetId="8">#REF!</definedName>
    <definedName name="phieu_26" localSheetId="6">#REF!</definedName>
    <definedName name="phieu_26" localSheetId="9">#REF!</definedName>
    <definedName name="phieu_26">#REF!</definedName>
    <definedName name="phieu_27" localSheetId="10">#REF!</definedName>
    <definedName name="phieu_27" localSheetId="12">#REF!</definedName>
    <definedName name="phieu_27" localSheetId="11">#REF!</definedName>
    <definedName name="phieu_27" localSheetId="8">#REF!</definedName>
    <definedName name="phieu_27" localSheetId="6">#REF!</definedName>
    <definedName name="phieu_27" localSheetId="9">#REF!</definedName>
    <definedName name="phieu_27">#REF!</definedName>
    <definedName name="phieu_28" localSheetId="10">#REF!</definedName>
    <definedName name="phieu_28" localSheetId="12">#REF!</definedName>
    <definedName name="phieu_28" localSheetId="11">#REF!</definedName>
    <definedName name="phieu_28" localSheetId="8">#REF!</definedName>
    <definedName name="phieu_28" localSheetId="6">#REF!</definedName>
    <definedName name="phieu_28" localSheetId="9">#REF!</definedName>
    <definedName name="phieu_28">#REF!</definedName>
    <definedName name="phieu_29" localSheetId="10">#REF!</definedName>
    <definedName name="phieu_29" localSheetId="12">#REF!</definedName>
    <definedName name="phieu_29" localSheetId="11">#REF!</definedName>
    <definedName name="phieu_29" localSheetId="8">#REF!</definedName>
    <definedName name="phieu_29" localSheetId="6">#REF!</definedName>
    <definedName name="phieu_29" localSheetId="9">#REF!</definedName>
    <definedName name="phieu_29">#REF!</definedName>
    <definedName name="phieu_3" localSheetId="10">#REF!</definedName>
    <definedName name="phieu_3" localSheetId="12">#REF!</definedName>
    <definedName name="phieu_3" localSheetId="11">#REF!</definedName>
    <definedName name="phieu_3" localSheetId="8">#REF!</definedName>
    <definedName name="phieu_3" localSheetId="6">#REF!</definedName>
    <definedName name="phieu_3" localSheetId="9">#REF!</definedName>
    <definedName name="phieu_3">#REF!</definedName>
    <definedName name="phieu_30" localSheetId="10">#REF!</definedName>
    <definedName name="phieu_30" localSheetId="12">#REF!</definedName>
    <definedName name="phieu_30" localSheetId="11">#REF!</definedName>
    <definedName name="phieu_30" localSheetId="8">#REF!</definedName>
    <definedName name="phieu_30" localSheetId="6">#REF!</definedName>
    <definedName name="phieu_30" localSheetId="9">#REF!</definedName>
    <definedName name="phieu_30">#REF!</definedName>
    <definedName name="phieu_31" localSheetId="10">#REF!</definedName>
    <definedName name="phieu_31" localSheetId="12">#REF!</definedName>
    <definedName name="phieu_31" localSheetId="11">#REF!</definedName>
    <definedName name="phieu_31" localSheetId="8">#REF!</definedName>
    <definedName name="phieu_31" localSheetId="6">#REF!</definedName>
    <definedName name="phieu_31" localSheetId="9">#REF!</definedName>
    <definedName name="phieu_31">#REF!</definedName>
    <definedName name="phieu_32" localSheetId="10">#REF!</definedName>
    <definedName name="phieu_32" localSheetId="12">#REF!</definedName>
    <definedName name="phieu_32" localSheetId="11">#REF!</definedName>
    <definedName name="phieu_32" localSheetId="8">#REF!</definedName>
    <definedName name="phieu_32" localSheetId="6">#REF!</definedName>
    <definedName name="phieu_32" localSheetId="9">#REF!</definedName>
    <definedName name="phieu_32">#REF!</definedName>
    <definedName name="phieu_33" localSheetId="10">#REF!</definedName>
    <definedName name="phieu_33" localSheetId="12">#REF!</definedName>
    <definedName name="phieu_33" localSheetId="11">#REF!</definedName>
    <definedName name="phieu_33" localSheetId="8">#REF!</definedName>
    <definedName name="phieu_33" localSheetId="6">#REF!</definedName>
    <definedName name="phieu_33" localSheetId="9">#REF!</definedName>
    <definedName name="phieu_33">#REF!</definedName>
    <definedName name="phieu_34" localSheetId="10">#REF!</definedName>
    <definedName name="phieu_34" localSheetId="12">#REF!</definedName>
    <definedName name="phieu_34" localSheetId="11">#REF!</definedName>
    <definedName name="phieu_34" localSheetId="8">#REF!</definedName>
    <definedName name="phieu_34" localSheetId="6">#REF!</definedName>
    <definedName name="phieu_34" localSheetId="9">#REF!</definedName>
    <definedName name="phieu_34">#REF!</definedName>
    <definedName name="phieu_35" localSheetId="10">#REF!</definedName>
    <definedName name="phieu_35" localSheetId="12">#REF!</definedName>
    <definedName name="phieu_35" localSheetId="11">#REF!</definedName>
    <definedName name="phieu_35" localSheetId="8">#REF!</definedName>
    <definedName name="phieu_35" localSheetId="6">#REF!</definedName>
    <definedName name="phieu_35" localSheetId="9">#REF!</definedName>
    <definedName name="phieu_35">#REF!</definedName>
    <definedName name="phieu_36" localSheetId="10">#REF!</definedName>
    <definedName name="phieu_36" localSheetId="12">#REF!</definedName>
    <definedName name="phieu_36" localSheetId="11">#REF!</definedName>
    <definedName name="phieu_36" localSheetId="8">#REF!</definedName>
    <definedName name="phieu_36" localSheetId="6">#REF!</definedName>
    <definedName name="phieu_36" localSheetId="9">#REF!</definedName>
    <definedName name="phieu_36">#REF!</definedName>
    <definedName name="phieu_37" localSheetId="10">#REF!</definedName>
    <definedName name="phieu_37" localSheetId="12">#REF!</definedName>
    <definedName name="phieu_37" localSheetId="11">#REF!</definedName>
    <definedName name="phieu_37" localSheetId="8">#REF!</definedName>
    <definedName name="phieu_37" localSheetId="6">#REF!</definedName>
    <definedName name="phieu_37" localSheetId="9">#REF!</definedName>
    <definedName name="phieu_37">#REF!</definedName>
    <definedName name="phieu_38" localSheetId="10">#REF!</definedName>
    <definedName name="phieu_38" localSheetId="12">#REF!</definedName>
    <definedName name="phieu_38" localSheetId="11">#REF!</definedName>
    <definedName name="phieu_38" localSheetId="8">#REF!</definedName>
    <definedName name="phieu_38" localSheetId="6">#REF!</definedName>
    <definedName name="phieu_38" localSheetId="9">#REF!</definedName>
    <definedName name="phieu_38">#REF!</definedName>
    <definedName name="phieu_39" localSheetId="10">#REF!</definedName>
    <definedName name="phieu_39" localSheetId="12">#REF!</definedName>
    <definedName name="phieu_39" localSheetId="11">#REF!</definedName>
    <definedName name="phieu_39" localSheetId="8">#REF!</definedName>
    <definedName name="phieu_39" localSheetId="6">#REF!</definedName>
    <definedName name="phieu_39" localSheetId="9">#REF!</definedName>
    <definedName name="phieu_39">#REF!</definedName>
    <definedName name="phieu_4" localSheetId="10">#REF!</definedName>
    <definedName name="phieu_4" localSheetId="12">#REF!</definedName>
    <definedName name="phieu_4" localSheetId="11">#REF!</definedName>
    <definedName name="phieu_4" localSheetId="8">#REF!</definedName>
    <definedName name="phieu_4" localSheetId="6">#REF!</definedName>
    <definedName name="phieu_4" localSheetId="9">#REF!</definedName>
    <definedName name="phieu_4">#REF!</definedName>
    <definedName name="phieu_40" localSheetId="10">#REF!</definedName>
    <definedName name="phieu_40" localSheetId="12">#REF!</definedName>
    <definedName name="phieu_40" localSheetId="11">#REF!</definedName>
    <definedName name="phieu_40" localSheetId="8">#REF!</definedName>
    <definedName name="phieu_40" localSheetId="6">#REF!</definedName>
    <definedName name="phieu_40" localSheetId="9">#REF!</definedName>
    <definedName name="phieu_40">#REF!</definedName>
    <definedName name="phieu_41" localSheetId="10">#REF!</definedName>
    <definedName name="phieu_41" localSheetId="12">#REF!</definedName>
    <definedName name="phieu_41" localSheetId="11">#REF!</definedName>
    <definedName name="phieu_41" localSheetId="8">#REF!</definedName>
    <definedName name="phieu_41" localSheetId="6">#REF!</definedName>
    <definedName name="phieu_41" localSheetId="9">#REF!</definedName>
    <definedName name="phieu_41">#REF!</definedName>
    <definedName name="phieu_42" localSheetId="10">#REF!</definedName>
    <definedName name="phieu_42" localSheetId="12">#REF!</definedName>
    <definedName name="phieu_42" localSheetId="11">#REF!</definedName>
    <definedName name="phieu_42" localSheetId="8">#REF!</definedName>
    <definedName name="phieu_42" localSheetId="6">#REF!</definedName>
    <definedName name="phieu_42" localSheetId="9">#REF!</definedName>
    <definedName name="phieu_42">#REF!</definedName>
    <definedName name="phieu_43" localSheetId="10">#REF!</definedName>
    <definedName name="phieu_43" localSheetId="12">#REF!</definedName>
    <definedName name="phieu_43" localSheetId="11">#REF!</definedName>
    <definedName name="phieu_43" localSheetId="8">#REF!</definedName>
    <definedName name="phieu_43" localSheetId="6">#REF!</definedName>
    <definedName name="phieu_43" localSheetId="9">#REF!</definedName>
    <definedName name="phieu_43">#REF!</definedName>
    <definedName name="phieu_44" localSheetId="10">#REF!</definedName>
    <definedName name="phieu_44" localSheetId="12">#REF!</definedName>
    <definedName name="phieu_44" localSheetId="11">#REF!</definedName>
    <definedName name="phieu_44" localSheetId="8">#REF!</definedName>
    <definedName name="phieu_44" localSheetId="6">#REF!</definedName>
    <definedName name="phieu_44" localSheetId="9">#REF!</definedName>
    <definedName name="phieu_44">#REF!</definedName>
    <definedName name="phieu_45" localSheetId="10">#REF!</definedName>
    <definedName name="phieu_45" localSheetId="12">#REF!</definedName>
    <definedName name="phieu_45" localSheetId="11">#REF!</definedName>
    <definedName name="phieu_45" localSheetId="8">#REF!</definedName>
    <definedName name="phieu_45" localSheetId="6">#REF!</definedName>
    <definedName name="phieu_45" localSheetId="9">#REF!</definedName>
    <definedName name="phieu_45">#REF!</definedName>
    <definedName name="phieu_46" localSheetId="10">#REF!</definedName>
    <definedName name="phieu_46" localSheetId="12">#REF!</definedName>
    <definedName name="phieu_46" localSheetId="11">#REF!</definedName>
    <definedName name="phieu_46" localSheetId="8">#REF!</definedName>
    <definedName name="phieu_46" localSheetId="6">#REF!</definedName>
    <definedName name="phieu_46" localSheetId="9">#REF!</definedName>
    <definedName name="phieu_46">#REF!</definedName>
    <definedName name="phieu_47" localSheetId="10">#REF!</definedName>
    <definedName name="phieu_47" localSheetId="12">#REF!</definedName>
    <definedName name="phieu_47" localSheetId="11">#REF!</definedName>
    <definedName name="phieu_47" localSheetId="8">#REF!</definedName>
    <definedName name="phieu_47" localSheetId="6">#REF!</definedName>
    <definedName name="phieu_47" localSheetId="9">#REF!</definedName>
    <definedName name="phieu_47">#REF!</definedName>
    <definedName name="phieu_48" localSheetId="10">#REF!</definedName>
    <definedName name="phieu_48" localSheetId="12">#REF!</definedName>
    <definedName name="phieu_48" localSheetId="11">#REF!</definedName>
    <definedName name="phieu_48" localSheetId="8">#REF!</definedName>
    <definedName name="phieu_48" localSheetId="6">#REF!</definedName>
    <definedName name="phieu_48" localSheetId="9">#REF!</definedName>
    <definedName name="phieu_48">#REF!</definedName>
    <definedName name="phieu_49" localSheetId="10">#REF!</definedName>
    <definedName name="phieu_49" localSheetId="12">#REF!</definedName>
    <definedName name="phieu_49" localSheetId="11">#REF!</definedName>
    <definedName name="phieu_49" localSheetId="8">#REF!</definedName>
    <definedName name="phieu_49" localSheetId="6">#REF!</definedName>
    <definedName name="phieu_49" localSheetId="9">#REF!</definedName>
    <definedName name="phieu_49">#REF!</definedName>
    <definedName name="phieu_5" localSheetId="10">#REF!</definedName>
    <definedName name="phieu_5" localSheetId="12">#REF!</definedName>
    <definedName name="phieu_5" localSheetId="11">#REF!</definedName>
    <definedName name="phieu_5" localSheetId="8">#REF!</definedName>
    <definedName name="phieu_5" localSheetId="6">#REF!</definedName>
    <definedName name="phieu_5" localSheetId="9">#REF!</definedName>
    <definedName name="phieu_5">#REF!</definedName>
    <definedName name="phieu_50" localSheetId="10">#REF!</definedName>
    <definedName name="phieu_50" localSheetId="12">#REF!</definedName>
    <definedName name="phieu_50" localSheetId="11">#REF!</definedName>
    <definedName name="phieu_50" localSheetId="8">#REF!</definedName>
    <definedName name="phieu_50" localSheetId="6">#REF!</definedName>
    <definedName name="phieu_50" localSheetId="9">#REF!</definedName>
    <definedName name="phieu_50">#REF!</definedName>
    <definedName name="phieu_51" localSheetId="10">#REF!</definedName>
    <definedName name="phieu_51" localSheetId="12">#REF!</definedName>
    <definedName name="phieu_51" localSheetId="11">#REF!</definedName>
    <definedName name="phieu_51" localSheetId="8">#REF!</definedName>
    <definedName name="phieu_51" localSheetId="6">#REF!</definedName>
    <definedName name="phieu_51" localSheetId="9">#REF!</definedName>
    <definedName name="phieu_51">#REF!</definedName>
    <definedName name="phieu_52" localSheetId="10">#REF!</definedName>
    <definedName name="phieu_52" localSheetId="12">#REF!</definedName>
    <definedName name="phieu_52" localSheetId="11">#REF!</definedName>
    <definedName name="phieu_52" localSheetId="8">#REF!</definedName>
    <definedName name="phieu_52" localSheetId="6">#REF!</definedName>
    <definedName name="phieu_52" localSheetId="9">#REF!</definedName>
    <definedName name="phieu_52">#REF!</definedName>
    <definedName name="phieu_53" localSheetId="10">#REF!</definedName>
    <definedName name="phieu_53" localSheetId="12">#REF!</definedName>
    <definedName name="phieu_53" localSheetId="11">#REF!</definedName>
    <definedName name="phieu_53" localSheetId="8">#REF!</definedName>
    <definedName name="phieu_53" localSheetId="6">#REF!</definedName>
    <definedName name="phieu_53" localSheetId="9">#REF!</definedName>
    <definedName name="phieu_53">#REF!</definedName>
    <definedName name="phieu_54" localSheetId="10">#REF!</definedName>
    <definedName name="phieu_54" localSheetId="12">#REF!</definedName>
    <definedName name="phieu_54" localSheetId="11">#REF!</definedName>
    <definedName name="phieu_54" localSheetId="8">#REF!</definedName>
    <definedName name="phieu_54" localSheetId="6">#REF!</definedName>
    <definedName name="phieu_54" localSheetId="9">#REF!</definedName>
    <definedName name="phieu_54">#REF!</definedName>
    <definedName name="phieu_55" localSheetId="10">#REF!</definedName>
    <definedName name="phieu_55" localSheetId="12">#REF!</definedName>
    <definedName name="phieu_55" localSheetId="11">#REF!</definedName>
    <definedName name="phieu_55" localSheetId="8">#REF!</definedName>
    <definedName name="phieu_55" localSheetId="6">#REF!</definedName>
    <definedName name="phieu_55" localSheetId="9">#REF!</definedName>
    <definedName name="phieu_55">#REF!</definedName>
    <definedName name="phieu_56" localSheetId="10">#REF!</definedName>
    <definedName name="phieu_56" localSheetId="12">#REF!</definedName>
    <definedName name="phieu_56" localSheetId="11">#REF!</definedName>
    <definedName name="phieu_56" localSheetId="8">#REF!</definedName>
    <definedName name="phieu_56" localSheetId="6">#REF!</definedName>
    <definedName name="phieu_56" localSheetId="9">#REF!</definedName>
    <definedName name="phieu_56">#REF!</definedName>
    <definedName name="phieu_6" localSheetId="10">#REF!</definedName>
    <definedName name="phieu_6" localSheetId="12">#REF!</definedName>
    <definedName name="phieu_6" localSheetId="11">#REF!</definedName>
    <definedName name="phieu_6" localSheetId="8">#REF!</definedName>
    <definedName name="phieu_6" localSheetId="6">#REF!</definedName>
    <definedName name="phieu_6" localSheetId="9">#REF!</definedName>
    <definedName name="phieu_6">#REF!</definedName>
    <definedName name="phieu_7" localSheetId="10">#REF!</definedName>
    <definedName name="phieu_7" localSheetId="12">#REF!</definedName>
    <definedName name="phieu_7" localSheetId="11">#REF!</definedName>
    <definedName name="phieu_7" localSheetId="8">#REF!</definedName>
    <definedName name="phieu_7" localSheetId="6">#REF!</definedName>
    <definedName name="phieu_7" localSheetId="9">#REF!</definedName>
    <definedName name="phieu_7">#REF!</definedName>
    <definedName name="phieu_8" localSheetId="10">#REF!</definedName>
    <definedName name="phieu_8" localSheetId="12">#REF!</definedName>
    <definedName name="phieu_8" localSheetId="11">#REF!</definedName>
    <definedName name="phieu_8" localSheetId="8">#REF!</definedName>
    <definedName name="phieu_8" localSheetId="6">#REF!</definedName>
    <definedName name="phieu_8" localSheetId="9">#REF!</definedName>
    <definedName name="phieu_8">#REF!</definedName>
    <definedName name="phieu_9" localSheetId="10">#REF!</definedName>
    <definedName name="phieu_9" localSheetId="12">#REF!</definedName>
    <definedName name="phieu_9" localSheetId="11">#REF!</definedName>
    <definedName name="phieu_9" localSheetId="8">#REF!</definedName>
    <definedName name="phieu_9" localSheetId="6">#REF!</definedName>
    <definedName name="phieu_9" localSheetId="9">#REF!</definedName>
    <definedName name="phieu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2" l="1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S18" i="2"/>
  <c r="AR17" i="2"/>
  <c r="AR18" i="2"/>
  <c r="AS18" i="2" s="1"/>
  <c r="AS14" i="2"/>
  <c r="AR13" i="2"/>
  <c r="AR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C14" i="2"/>
  <c r="K53" i="12" l="1"/>
  <c r="L53" i="12" s="1"/>
  <c r="I53" i="12"/>
  <c r="H52" i="12"/>
  <c r="F52" i="12"/>
  <c r="D52" i="12"/>
  <c r="J51" i="12"/>
  <c r="H51" i="12"/>
  <c r="F51" i="12"/>
  <c r="D51" i="12"/>
  <c r="M50" i="12"/>
  <c r="L50" i="12"/>
  <c r="J50" i="12"/>
  <c r="H50" i="12"/>
  <c r="N50" i="12" s="1"/>
  <c r="F50" i="12"/>
  <c r="D50" i="12"/>
  <c r="M49" i="12"/>
  <c r="L49" i="12"/>
  <c r="J49" i="12"/>
  <c r="H49" i="12"/>
  <c r="N49" i="12" s="1"/>
  <c r="F49" i="12"/>
  <c r="D49" i="12"/>
  <c r="M48" i="12"/>
  <c r="L48" i="12"/>
  <c r="J48" i="12"/>
  <c r="H48" i="12"/>
  <c r="N48" i="12" s="1"/>
  <c r="F48" i="12"/>
  <c r="D48" i="12"/>
  <c r="M47" i="12"/>
  <c r="L47" i="12"/>
  <c r="J47" i="12"/>
  <c r="H47" i="12"/>
  <c r="N47" i="12" s="1"/>
  <c r="F47" i="12"/>
  <c r="D47" i="12"/>
  <c r="M46" i="12"/>
  <c r="L46" i="12"/>
  <c r="J46" i="12"/>
  <c r="H46" i="12"/>
  <c r="N46" i="12" s="1"/>
  <c r="F46" i="12"/>
  <c r="D46" i="12"/>
  <c r="M45" i="12"/>
  <c r="L45" i="12"/>
  <c r="J45" i="12"/>
  <c r="H45" i="12"/>
  <c r="N45" i="12" s="1"/>
  <c r="M44" i="12"/>
  <c r="L44" i="12"/>
  <c r="J44" i="12"/>
  <c r="H44" i="12"/>
  <c r="N44" i="12" s="1"/>
  <c r="F44" i="12"/>
  <c r="D44" i="12"/>
  <c r="M43" i="12"/>
  <c r="L43" i="12"/>
  <c r="J43" i="12"/>
  <c r="H43" i="12"/>
  <c r="N43" i="12" s="1"/>
  <c r="F43" i="12"/>
  <c r="D43" i="12"/>
  <c r="M42" i="12"/>
  <c r="J42" i="12"/>
  <c r="M41" i="12"/>
  <c r="L41" i="12"/>
  <c r="J41" i="12"/>
  <c r="H41" i="12"/>
  <c r="N41" i="12" s="1"/>
  <c r="F41" i="12"/>
  <c r="D41" i="12"/>
  <c r="M40" i="12"/>
  <c r="L40" i="12"/>
  <c r="J40" i="12"/>
  <c r="H40" i="12"/>
  <c r="N40" i="12" s="1"/>
  <c r="F40" i="12"/>
  <c r="D40" i="12"/>
  <c r="M39" i="12"/>
  <c r="L39" i="12"/>
  <c r="J39" i="12"/>
  <c r="H39" i="12"/>
  <c r="N39" i="12" s="1"/>
  <c r="F39" i="12"/>
  <c r="D39" i="12"/>
  <c r="M38" i="12"/>
  <c r="L38" i="12"/>
  <c r="J38" i="12"/>
  <c r="H38" i="12"/>
  <c r="N38" i="12" s="1"/>
  <c r="F38" i="12"/>
  <c r="D38" i="12"/>
  <c r="M37" i="12"/>
  <c r="L37" i="12"/>
  <c r="J37" i="12"/>
  <c r="H37" i="12"/>
  <c r="N37" i="12" s="1"/>
  <c r="F37" i="12"/>
  <c r="D37" i="12"/>
  <c r="M36" i="12"/>
  <c r="L36" i="12"/>
  <c r="H36" i="12"/>
  <c r="N36" i="12" s="1"/>
  <c r="F36" i="12"/>
  <c r="D36" i="12"/>
  <c r="M35" i="12"/>
  <c r="L35" i="12"/>
  <c r="J35" i="12"/>
  <c r="H35" i="12"/>
  <c r="N35" i="12" s="1"/>
  <c r="F35" i="12"/>
  <c r="D35" i="12"/>
  <c r="M34" i="12"/>
  <c r="L34" i="12"/>
  <c r="J34" i="12"/>
  <c r="H34" i="12"/>
  <c r="N34" i="12" s="1"/>
  <c r="F34" i="12"/>
  <c r="D34" i="12"/>
  <c r="M33" i="12"/>
  <c r="L33" i="12"/>
  <c r="J33" i="12"/>
  <c r="H33" i="12"/>
  <c r="N33" i="12" s="1"/>
  <c r="F33" i="12"/>
  <c r="D33" i="12"/>
  <c r="M32" i="12"/>
  <c r="L32" i="12"/>
  <c r="J32" i="12"/>
  <c r="H32" i="12"/>
  <c r="N32" i="12" s="1"/>
  <c r="F32" i="12"/>
  <c r="D32" i="12"/>
  <c r="M31" i="12"/>
  <c r="L31" i="12"/>
  <c r="J31" i="12"/>
  <c r="H31" i="12"/>
  <c r="N31" i="12" s="1"/>
  <c r="F31" i="12"/>
  <c r="D31" i="12"/>
  <c r="M30" i="12"/>
  <c r="L30" i="12"/>
  <c r="J30" i="12"/>
  <c r="H30" i="12"/>
  <c r="N30" i="12" s="1"/>
  <c r="F30" i="12"/>
  <c r="M29" i="12"/>
  <c r="L29" i="12"/>
  <c r="J29" i="12"/>
  <c r="H29" i="12"/>
  <c r="N29" i="12" s="1"/>
  <c r="F29" i="12"/>
  <c r="D29" i="12"/>
  <c r="M28" i="12"/>
  <c r="L28" i="12"/>
  <c r="J28" i="12"/>
  <c r="H28" i="12"/>
  <c r="N28" i="12" s="1"/>
  <c r="F28" i="12"/>
  <c r="D28" i="12"/>
  <c r="M27" i="12"/>
  <c r="L27" i="12"/>
  <c r="J27" i="12"/>
  <c r="H27" i="12"/>
  <c r="N27" i="12" s="1"/>
  <c r="F27" i="12"/>
  <c r="D27" i="12"/>
  <c r="M26" i="12"/>
  <c r="L26" i="12"/>
  <c r="J26" i="12"/>
  <c r="H26" i="12"/>
  <c r="N26" i="12" s="1"/>
  <c r="F26" i="12"/>
  <c r="D26" i="12"/>
  <c r="M25" i="12"/>
  <c r="L25" i="12"/>
  <c r="J25" i="12"/>
  <c r="H25" i="12"/>
  <c r="N25" i="12" s="1"/>
  <c r="F25" i="12"/>
  <c r="D25" i="12"/>
  <c r="M24" i="12"/>
  <c r="L24" i="12"/>
  <c r="J24" i="12"/>
  <c r="H24" i="12"/>
  <c r="N24" i="12" s="1"/>
  <c r="F24" i="12"/>
  <c r="D24" i="12"/>
  <c r="M23" i="12"/>
  <c r="L23" i="12"/>
  <c r="J23" i="12"/>
  <c r="H23" i="12"/>
  <c r="N23" i="12" s="1"/>
  <c r="F23" i="12"/>
  <c r="D23" i="12"/>
  <c r="M22" i="12"/>
  <c r="L22" i="12"/>
  <c r="J22" i="12"/>
  <c r="H22" i="12"/>
  <c r="N22" i="12" s="1"/>
  <c r="F22" i="12"/>
  <c r="D22" i="12"/>
  <c r="M21" i="12"/>
  <c r="L21" i="12"/>
  <c r="J21" i="12"/>
  <c r="H21" i="12"/>
  <c r="N21" i="12" s="1"/>
  <c r="F21" i="12"/>
  <c r="D21" i="12"/>
  <c r="M20" i="12"/>
  <c r="L20" i="12"/>
  <c r="J20" i="12"/>
  <c r="H20" i="12"/>
  <c r="N20" i="12" s="1"/>
  <c r="F20" i="12"/>
  <c r="D20" i="12"/>
  <c r="M19" i="12"/>
  <c r="L19" i="12"/>
  <c r="J19" i="12"/>
  <c r="H19" i="12"/>
  <c r="N19" i="12" s="1"/>
  <c r="F19" i="12"/>
  <c r="D19" i="12"/>
  <c r="M18" i="12"/>
  <c r="L18" i="12"/>
  <c r="J18" i="12"/>
  <c r="H18" i="12"/>
  <c r="N18" i="12" s="1"/>
  <c r="F18" i="12"/>
  <c r="D18" i="12"/>
  <c r="M17" i="12"/>
  <c r="L17" i="12"/>
  <c r="J17" i="12"/>
  <c r="H17" i="12"/>
  <c r="N17" i="12" s="1"/>
  <c r="F17" i="12"/>
  <c r="D17" i="12"/>
  <c r="M16" i="12"/>
  <c r="L16" i="12"/>
  <c r="J16" i="12"/>
  <c r="H16" i="12"/>
  <c r="N16" i="12" s="1"/>
  <c r="F16" i="12"/>
  <c r="D16" i="12"/>
  <c r="M15" i="12"/>
  <c r="L15" i="12"/>
  <c r="J15" i="12"/>
  <c r="H15" i="12"/>
  <c r="N15" i="12" s="1"/>
  <c r="F15" i="12"/>
  <c r="D15" i="12"/>
  <c r="M14" i="12"/>
  <c r="L14" i="12"/>
  <c r="J14" i="12"/>
  <c r="H14" i="12"/>
  <c r="N14" i="12" s="1"/>
  <c r="F14" i="12"/>
  <c r="D14" i="12"/>
  <c r="M13" i="12"/>
  <c r="L13" i="12"/>
  <c r="J13" i="12"/>
  <c r="H13" i="12"/>
  <c r="N13" i="12" s="1"/>
  <c r="F13" i="12"/>
  <c r="D13" i="12"/>
  <c r="M12" i="12"/>
  <c r="L12" i="12"/>
  <c r="J12" i="12"/>
  <c r="H12" i="12"/>
  <c r="N12" i="12" s="1"/>
  <c r="F12" i="12"/>
  <c r="D12" i="12"/>
  <c r="M11" i="12"/>
  <c r="L11" i="12"/>
  <c r="J11" i="12"/>
  <c r="H11" i="12"/>
  <c r="N11" i="12" s="1"/>
  <c r="F11" i="12"/>
  <c r="D11" i="12"/>
  <c r="M10" i="12"/>
  <c r="J10" i="12"/>
  <c r="M9" i="12"/>
  <c r="L9" i="12"/>
  <c r="J9" i="12"/>
  <c r="H9" i="12"/>
  <c r="N9" i="12" s="1"/>
  <c r="F9" i="12"/>
  <c r="D9" i="12"/>
  <c r="M8" i="12"/>
  <c r="L8" i="12"/>
  <c r="J8" i="12"/>
  <c r="H8" i="12"/>
  <c r="N8" i="12" s="1"/>
  <c r="F8" i="12"/>
  <c r="D8" i="12"/>
  <c r="M7" i="12"/>
  <c r="L7" i="12"/>
  <c r="J7" i="12"/>
  <c r="H7" i="12"/>
  <c r="N7" i="12" s="1"/>
  <c r="F7" i="12"/>
  <c r="D7" i="12"/>
  <c r="M6" i="12"/>
  <c r="L6" i="12"/>
  <c r="J6" i="12"/>
  <c r="H6" i="12"/>
  <c r="N6" i="12" s="1"/>
  <c r="F6" i="12"/>
  <c r="D6" i="12"/>
  <c r="M5" i="12"/>
  <c r="L5" i="12"/>
  <c r="J5" i="12"/>
  <c r="H5" i="12"/>
  <c r="N5" i="12" s="1"/>
  <c r="F5" i="12"/>
  <c r="D5" i="12"/>
  <c r="M4" i="12"/>
  <c r="L4" i="12"/>
  <c r="J4" i="12"/>
  <c r="H4" i="12"/>
  <c r="N4" i="12" s="1"/>
  <c r="F4" i="12"/>
  <c r="D4" i="12"/>
  <c r="G14" i="9"/>
  <c r="F14" i="9"/>
  <c r="H13" i="9"/>
  <c r="H12" i="9"/>
  <c r="H11" i="9"/>
  <c r="H10" i="9"/>
  <c r="H9" i="9"/>
  <c r="H8" i="9"/>
  <c r="H7" i="9"/>
  <c r="H6" i="9"/>
  <c r="H5" i="9"/>
  <c r="K52" i="11"/>
  <c r="J52" i="11"/>
  <c r="I52" i="11"/>
  <c r="J51" i="11"/>
  <c r="I51" i="11"/>
  <c r="H51" i="11"/>
  <c r="K51" i="11" s="1"/>
  <c r="G51" i="11"/>
  <c r="E51" i="11"/>
  <c r="K50" i="11"/>
  <c r="J50" i="11"/>
  <c r="I50" i="11"/>
  <c r="H50" i="11"/>
  <c r="G50" i="11"/>
  <c r="K49" i="11"/>
  <c r="J49" i="11"/>
  <c r="I49" i="11"/>
  <c r="H49" i="11"/>
  <c r="G49" i="11"/>
  <c r="J48" i="11"/>
  <c r="I48" i="11"/>
  <c r="H48" i="11"/>
  <c r="K48" i="11" s="1"/>
  <c r="G48" i="11"/>
  <c r="K47" i="11"/>
  <c r="J47" i="11"/>
  <c r="I47" i="11"/>
  <c r="H47" i="11"/>
  <c r="G47" i="11"/>
  <c r="J46" i="11"/>
  <c r="I46" i="11"/>
  <c r="H46" i="11"/>
  <c r="K46" i="11" s="1"/>
  <c r="G46" i="11"/>
  <c r="J45" i="11"/>
  <c r="I45" i="11"/>
  <c r="H45" i="11"/>
  <c r="K45" i="11" s="1"/>
  <c r="G45" i="11"/>
  <c r="K44" i="11"/>
  <c r="J44" i="11"/>
  <c r="I44" i="11"/>
  <c r="H44" i="11"/>
  <c r="G44" i="11"/>
  <c r="J43" i="11"/>
  <c r="I43" i="11"/>
  <c r="H43" i="11"/>
  <c r="K43" i="11" s="1"/>
  <c r="G43" i="11"/>
  <c r="K42" i="11"/>
  <c r="J42" i="11"/>
  <c r="I42" i="11"/>
  <c r="H42" i="11"/>
  <c r="G42" i="11"/>
  <c r="K41" i="11"/>
  <c r="J41" i="11"/>
  <c r="I41" i="11"/>
  <c r="H41" i="11"/>
  <c r="G41" i="11"/>
  <c r="J40" i="11"/>
  <c r="I40" i="11"/>
  <c r="H40" i="11"/>
  <c r="K40" i="11" s="1"/>
  <c r="G40" i="11"/>
  <c r="K39" i="11"/>
  <c r="J39" i="11"/>
  <c r="I39" i="11"/>
  <c r="H39" i="11"/>
  <c r="G39" i="11"/>
  <c r="J38" i="11"/>
  <c r="I38" i="11"/>
  <c r="H38" i="11"/>
  <c r="K38" i="11" s="1"/>
  <c r="G38" i="11"/>
  <c r="K37" i="11"/>
  <c r="J37" i="11"/>
  <c r="I37" i="11"/>
  <c r="H37" i="11"/>
  <c r="G37" i="11"/>
  <c r="K36" i="11"/>
  <c r="J36" i="11"/>
  <c r="I36" i="11"/>
  <c r="H36" i="11"/>
  <c r="G36" i="11"/>
  <c r="J35" i="11"/>
  <c r="I35" i="11"/>
  <c r="H35" i="11"/>
  <c r="K35" i="11" s="1"/>
  <c r="G35" i="11"/>
  <c r="K34" i="11"/>
  <c r="J34" i="11"/>
  <c r="I34" i="11"/>
  <c r="H34" i="11"/>
  <c r="G34" i="11"/>
  <c r="K33" i="11"/>
  <c r="J33" i="11"/>
  <c r="I33" i="11"/>
  <c r="H33" i="11"/>
  <c r="G33" i="11"/>
  <c r="J32" i="11"/>
  <c r="I32" i="11"/>
  <c r="H32" i="11"/>
  <c r="K32" i="11" s="1"/>
  <c r="G32" i="11"/>
  <c r="K31" i="11"/>
  <c r="J31" i="11"/>
  <c r="I31" i="11"/>
  <c r="H31" i="11"/>
  <c r="G31" i="11"/>
  <c r="J30" i="11"/>
  <c r="I30" i="11"/>
  <c r="H30" i="11"/>
  <c r="K30" i="11" s="1"/>
  <c r="G30" i="11"/>
  <c r="J29" i="11"/>
  <c r="I29" i="11"/>
  <c r="H29" i="11"/>
  <c r="K29" i="11" s="1"/>
  <c r="G29" i="11"/>
  <c r="K28" i="11"/>
  <c r="J28" i="11"/>
  <c r="I28" i="11"/>
  <c r="H28" i="11"/>
  <c r="G28" i="11"/>
  <c r="J27" i="11"/>
  <c r="I27" i="11"/>
  <c r="H27" i="11"/>
  <c r="K27" i="11" s="1"/>
  <c r="G27" i="11"/>
  <c r="K26" i="11"/>
  <c r="J26" i="11"/>
  <c r="I26" i="11"/>
  <c r="H26" i="11"/>
  <c r="G26" i="11"/>
  <c r="K25" i="11"/>
  <c r="J25" i="11"/>
  <c r="I25" i="11"/>
  <c r="H25" i="11"/>
  <c r="G25" i="11"/>
  <c r="J24" i="11"/>
  <c r="I24" i="11"/>
  <c r="H24" i="11"/>
  <c r="K24" i="11" s="1"/>
  <c r="G24" i="11"/>
  <c r="K23" i="11"/>
  <c r="J23" i="11"/>
  <c r="I23" i="11"/>
  <c r="H23" i="11"/>
  <c r="G23" i="11"/>
  <c r="J22" i="11"/>
  <c r="I22" i="11"/>
  <c r="H22" i="11"/>
  <c r="K22" i="11" s="1"/>
  <c r="G22" i="11"/>
  <c r="J21" i="11"/>
  <c r="I21" i="11"/>
  <c r="H21" i="11"/>
  <c r="K21" i="11" s="1"/>
  <c r="G21" i="11"/>
  <c r="K20" i="11"/>
  <c r="J20" i="11"/>
  <c r="I20" i="11"/>
  <c r="H20" i="11"/>
  <c r="G20" i="11"/>
  <c r="J19" i="11"/>
  <c r="I19" i="11"/>
  <c r="H19" i="11"/>
  <c r="K19" i="11" s="1"/>
  <c r="G19" i="11"/>
  <c r="K18" i="11"/>
  <c r="J18" i="11"/>
  <c r="I18" i="11"/>
  <c r="H18" i="11"/>
  <c r="G18" i="11"/>
  <c r="K17" i="11"/>
  <c r="J17" i="11"/>
  <c r="I17" i="11"/>
  <c r="H17" i="11"/>
  <c r="G17" i="11"/>
  <c r="J16" i="11"/>
  <c r="I16" i="11"/>
  <c r="H16" i="11"/>
  <c r="K16" i="11" s="1"/>
  <c r="G16" i="11"/>
  <c r="K15" i="11"/>
  <c r="J15" i="11"/>
  <c r="I15" i="11"/>
  <c r="H15" i="11"/>
  <c r="G15" i="11"/>
  <c r="J14" i="11"/>
  <c r="I14" i="11"/>
  <c r="H14" i="11"/>
  <c r="K14" i="11" s="1"/>
  <c r="G14" i="11"/>
  <c r="J13" i="11"/>
  <c r="I13" i="11"/>
  <c r="H13" i="11"/>
  <c r="K13" i="11" s="1"/>
  <c r="G13" i="11"/>
  <c r="K12" i="11"/>
  <c r="J12" i="11"/>
  <c r="I12" i="11"/>
  <c r="H12" i="11"/>
  <c r="G12" i="11"/>
  <c r="J11" i="11"/>
  <c r="I11" i="11"/>
  <c r="H11" i="11"/>
  <c r="K11" i="11" s="1"/>
  <c r="G11" i="11"/>
  <c r="K10" i="11"/>
  <c r="J10" i="11"/>
  <c r="I10" i="11"/>
  <c r="H10" i="11"/>
  <c r="G10" i="11"/>
  <c r="K9" i="11"/>
  <c r="J9" i="11"/>
  <c r="I9" i="11"/>
  <c r="H9" i="11"/>
  <c r="G9" i="11"/>
  <c r="J8" i="11"/>
  <c r="I8" i="11"/>
  <c r="H8" i="11"/>
  <c r="K8" i="11" s="1"/>
  <c r="G8" i="11"/>
  <c r="K7" i="11"/>
  <c r="J7" i="11"/>
  <c r="I7" i="11"/>
  <c r="H7" i="11"/>
  <c r="G7" i="11"/>
  <c r="J6" i="11"/>
  <c r="I6" i="11"/>
  <c r="H6" i="11"/>
  <c r="K6" i="11" s="1"/>
  <c r="G6" i="11"/>
  <c r="J5" i="11"/>
  <c r="I5" i="11"/>
  <c r="H5" i="11"/>
  <c r="K5" i="11" s="1"/>
  <c r="G5" i="11"/>
  <c r="K4" i="11"/>
  <c r="J4" i="11"/>
  <c r="I4" i="11"/>
  <c r="H4" i="11"/>
  <c r="G4" i="11"/>
  <c r="D14" i="9"/>
  <c r="C14" i="9"/>
  <c r="B14" i="9"/>
  <c r="E13" i="9"/>
  <c r="E12" i="9"/>
  <c r="E11" i="9"/>
  <c r="E10" i="9"/>
  <c r="E9" i="9"/>
  <c r="E8" i="9"/>
  <c r="E7" i="9"/>
  <c r="E6" i="9"/>
  <c r="E5" i="9"/>
  <c r="N52" i="8"/>
  <c r="L52" i="8"/>
  <c r="J52" i="8"/>
  <c r="C52" i="8"/>
  <c r="O51" i="8"/>
  <c r="M51" i="8"/>
  <c r="K51" i="8"/>
  <c r="H51" i="8"/>
  <c r="F51" i="8"/>
  <c r="D51" i="8"/>
  <c r="O50" i="8"/>
  <c r="M50" i="8"/>
  <c r="K50" i="8"/>
  <c r="H50" i="8"/>
  <c r="F50" i="8"/>
  <c r="I50" i="8" s="1"/>
  <c r="D50" i="8"/>
  <c r="O49" i="8"/>
  <c r="M49" i="8"/>
  <c r="K49" i="8"/>
  <c r="I49" i="8"/>
  <c r="H49" i="8"/>
  <c r="F49" i="8"/>
  <c r="D49" i="8"/>
  <c r="O48" i="8"/>
  <c r="M48" i="8"/>
  <c r="K48" i="8"/>
  <c r="H48" i="8"/>
  <c r="F48" i="8"/>
  <c r="I48" i="8" s="1"/>
  <c r="D48" i="8"/>
  <c r="O47" i="8"/>
  <c r="M47" i="8"/>
  <c r="K47" i="8"/>
  <c r="H47" i="8"/>
  <c r="F47" i="8"/>
  <c r="I47" i="8" s="1"/>
  <c r="D47" i="8"/>
  <c r="O46" i="8"/>
  <c r="M46" i="8"/>
  <c r="K46" i="8"/>
  <c r="H46" i="8"/>
  <c r="F46" i="8"/>
  <c r="I46" i="8" s="1"/>
  <c r="D46" i="8"/>
  <c r="O45" i="8"/>
  <c r="M45" i="8"/>
  <c r="K45" i="8"/>
  <c r="H45" i="8"/>
  <c r="F45" i="8"/>
  <c r="I45" i="8" s="1"/>
  <c r="D45" i="8"/>
  <c r="O44" i="8"/>
  <c r="M44" i="8"/>
  <c r="K44" i="8"/>
  <c r="H44" i="8"/>
  <c r="F44" i="8"/>
  <c r="I44" i="8" s="1"/>
  <c r="D44" i="8"/>
  <c r="O43" i="8"/>
  <c r="M43" i="8"/>
  <c r="K43" i="8"/>
  <c r="H43" i="8"/>
  <c r="F43" i="8"/>
  <c r="I43" i="8" s="1"/>
  <c r="D43" i="8"/>
  <c r="O42" i="8"/>
  <c r="M42" i="8"/>
  <c r="K42" i="8"/>
  <c r="I42" i="8"/>
  <c r="H42" i="8"/>
  <c r="F42" i="8"/>
  <c r="D42" i="8"/>
  <c r="O41" i="8"/>
  <c r="M41" i="8"/>
  <c r="K41" i="8"/>
  <c r="I41" i="8"/>
  <c r="H41" i="8"/>
  <c r="F41" i="8"/>
  <c r="D41" i="8"/>
  <c r="O40" i="8"/>
  <c r="M40" i="8"/>
  <c r="K40" i="8"/>
  <c r="H40" i="8"/>
  <c r="F40" i="8"/>
  <c r="I40" i="8" s="1"/>
  <c r="D40" i="8"/>
  <c r="O39" i="8"/>
  <c r="M39" i="8"/>
  <c r="K39" i="8"/>
  <c r="I39" i="8"/>
  <c r="H39" i="8"/>
  <c r="O38" i="8"/>
  <c r="M38" i="8"/>
  <c r="K38" i="8"/>
  <c r="H38" i="8"/>
  <c r="F38" i="8"/>
  <c r="I38" i="8" s="1"/>
  <c r="D38" i="8"/>
  <c r="O37" i="8"/>
  <c r="M37" i="8"/>
  <c r="K37" i="8"/>
  <c r="H37" i="8"/>
  <c r="F37" i="8"/>
  <c r="I37" i="8" s="1"/>
  <c r="D37" i="8"/>
  <c r="O36" i="8"/>
  <c r="M36" i="8"/>
  <c r="K36" i="8"/>
  <c r="I36" i="8"/>
  <c r="H36" i="8"/>
  <c r="F36" i="8"/>
  <c r="D36" i="8"/>
  <c r="O35" i="8"/>
  <c r="M35" i="8"/>
  <c r="K35" i="8"/>
  <c r="I35" i="8"/>
  <c r="H35" i="8"/>
  <c r="F35" i="8"/>
  <c r="D35" i="8"/>
  <c r="O34" i="8"/>
  <c r="M34" i="8"/>
  <c r="K34" i="8"/>
  <c r="H34" i="8"/>
  <c r="F34" i="8"/>
  <c r="I34" i="8" s="1"/>
  <c r="D34" i="8"/>
  <c r="O33" i="8"/>
  <c r="M33" i="8"/>
  <c r="K33" i="8"/>
  <c r="H33" i="8"/>
  <c r="F33" i="8"/>
  <c r="I33" i="8" s="1"/>
  <c r="D33" i="8"/>
  <c r="O32" i="8"/>
  <c r="M32" i="8"/>
  <c r="K32" i="8"/>
  <c r="H32" i="8"/>
  <c r="I32" i="8" s="1"/>
  <c r="F32" i="8"/>
  <c r="D32" i="8"/>
  <c r="O31" i="8"/>
  <c r="M31" i="8"/>
  <c r="K31" i="8"/>
  <c r="H31" i="8"/>
  <c r="F31" i="8"/>
  <c r="I31" i="8" s="1"/>
  <c r="D31" i="8"/>
  <c r="O30" i="8"/>
  <c r="M30" i="8"/>
  <c r="K30" i="8"/>
  <c r="H30" i="8"/>
  <c r="F30" i="8"/>
  <c r="I30" i="8" s="1"/>
  <c r="O29" i="8"/>
  <c r="M29" i="8"/>
  <c r="K29" i="8"/>
  <c r="H29" i="8"/>
  <c r="I29" i="8" s="1"/>
  <c r="F29" i="8"/>
  <c r="D29" i="8"/>
  <c r="O28" i="8"/>
  <c r="M28" i="8"/>
  <c r="K28" i="8"/>
  <c r="I28" i="8"/>
  <c r="H28" i="8"/>
  <c r="F28" i="8"/>
  <c r="D28" i="8"/>
  <c r="O27" i="8"/>
  <c r="M27" i="8"/>
  <c r="K27" i="8"/>
  <c r="H27" i="8"/>
  <c r="F27" i="8"/>
  <c r="I27" i="8" s="1"/>
  <c r="D27" i="8"/>
  <c r="O26" i="8"/>
  <c r="M26" i="8"/>
  <c r="K26" i="8"/>
  <c r="H26" i="8"/>
  <c r="F26" i="8"/>
  <c r="I26" i="8" s="1"/>
  <c r="D26" i="8"/>
  <c r="O25" i="8"/>
  <c r="M25" i="8"/>
  <c r="K25" i="8"/>
  <c r="I25" i="8"/>
  <c r="H25" i="8"/>
  <c r="F25" i="8"/>
  <c r="D25" i="8"/>
  <c r="O24" i="8"/>
  <c r="M24" i="8"/>
  <c r="K24" i="8"/>
  <c r="H24" i="8"/>
  <c r="F24" i="8"/>
  <c r="I24" i="8" s="1"/>
  <c r="D24" i="8"/>
  <c r="O23" i="8"/>
  <c r="M23" i="8"/>
  <c r="K23" i="8"/>
  <c r="H23" i="8"/>
  <c r="F23" i="8"/>
  <c r="I23" i="8" s="1"/>
  <c r="D23" i="8"/>
  <c r="O22" i="8"/>
  <c r="M22" i="8"/>
  <c r="K22" i="8"/>
  <c r="H22" i="8"/>
  <c r="F22" i="8"/>
  <c r="I22" i="8" s="1"/>
  <c r="D22" i="8"/>
  <c r="O21" i="8"/>
  <c r="M21" i="8"/>
  <c r="K21" i="8"/>
  <c r="I21" i="8"/>
  <c r="H21" i="8"/>
  <c r="F21" i="8"/>
  <c r="D21" i="8"/>
  <c r="O20" i="8"/>
  <c r="M20" i="8"/>
  <c r="K20" i="8"/>
  <c r="I20" i="8"/>
  <c r="H20" i="8"/>
  <c r="F20" i="8"/>
  <c r="D20" i="8"/>
  <c r="O19" i="8"/>
  <c r="M19" i="8"/>
  <c r="K19" i="8"/>
  <c r="H19" i="8"/>
  <c r="F19" i="8"/>
  <c r="I19" i="8" s="1"/>
  <c r="D19" i="8"/>
  <c r="O18" i="8"/>
  <c r="M18" i="8"/>
  <c r="K18" i="8"/>
  <c r="H18" i="8"/>
  <c r="F18" i="8"/>
  <c r="I18" i="8" s="1"/>
  <c r="D18" i="8"/>
  <c r="O17" i="8"/>
  <c r="M17" i="8"/>
  <c r="K17" i="8"/>
  <c r="I17" i="8"/>
  <c r="H17" i="8"/>
  <c r="F17" i="8"/>
  <c r="D17" i="8"/>
  <c r="O16" i="8"/>
  <c r="M16" i="8"/>
  <c r="K16" i="8"/>
  <c r="H16" i="8"/>
  <c r="F16" i="8"/>
  <c r="I16" i="8" s="1"/>
  <c r="D16" i="8"/>
  <c r="O15" i="8"/>
  <c r="M15" i="8"/>
  <c r="K15" i="8"/>
  <c r="H15" i="8"/>
  <c r="F15" i="8"/>
  <c r="I15" i="8" s="1"/>
  <c r="D15" i="8"/>
  <c r="O14" i="8"/>
  <c r="M14" i="8"/>
  <c r="K14" i="8"/>
  <c r="H14" i="8"/>
  <c r="F14" i="8"/>
  <c r="I14" i="8" s="1"/>
  <c r="D14" i="8"/>
  <c r="O13" i="8"/>
  <c r="M13" i="8"/>
  <c r="K13" i="8"/>
  <c r="I13" i="8"/>
  <c r="H13" i="8"/>
  <c r="F13" i="8"/>
  <c r="D13" i="8"/>
  <c r="O12" i="8"/>
  <c r="M12" i="8"/>
  <c r="K12" i="8"/>
  <c r="I12" i="8"/>
  <c r="H12" i="8"/>
  <c r="F12" i="8"/>
  <c r="D12" i="8"/>
  <c r="H11" i="8"/>
  <c r="F11" i="8"/>
  <c r="I11" i="8" s="1"/>
  <c r="D11" i="8"/>
  <c r="O10" i="8"/>
  <c r="M10" i="8"/>
  <c r="K10" i="8"/>
  <c r="H10" i="8"/>
  <c r="F10" i="8"/>
  <c r="I10" i="8" s="1"/>
  <c r="D10" i="8"/>
  <c r="O9" i="8"/>
  <c r="M9" i="8"/>
  <c r="K9" i="8"/>
  <c r="H9" i="8"/>
  <c r="F9" i="8"/>
  <c r="I9" i="8" s="1"/>
  <c r="D9" i="8"/>
  <c r="H8" i="8"/>
  <c r="F8" i="8"/>
  <c r="I8" i="8" s="1"/>
  <c r="D8" i="8"/>
  <c r="O7" i="8"/>
  <c r="M7" i="8"/>
  <c r="K7" i="8"/>
  <c r="I7" i="8"/>
  <c r="H7" i="8"/>
  <c r="F7" i="8"/>
  <c r="D7" i="8"/>
  <c r="O6" i="8"/>
  <c r="M6" i="8"/>
  <c r="K6" i="8"/>
  <c r="H6" i="8"/>
  <c r="F6" i="8"/>
  <c r="I6" i="8" s="1"/>
  <c r="D6" i="8"/>
  <c r="O5" i="8"/>
  <c r="M5" i="8"/>
  <c r="K5" i="8"/>
  <c r="H5" i="8"/>
  <c r="F5" i="8"/>
  <c r="I5" i="8" s="1"/>
  <c r="D5" i="8"/>
  <c r="H14" i="9" l="1"/>
  <c r="E14" i="9"/>
  <c r="AR18" i="7"/>
  <c r="BC18" i="7"/>
  <c r="BA18" i="7"/>
  <c r="AY18" i="7"/>
  <c r="AW18" i="7"/>
  <c r="BD18" i="7"/>
  <c r="BC14" i="7"/>
  <c r="BA14" i="7"/>
  <c r="BB14" i="7" s="1"/>
  <c r="AY14" i="7"/>
  <c r="AW14" i="7"/>
  <c r="AR14" i="7"/>
  <c r="BC13" i="7"/>
  <c r="BA13" i="7"/>
  <c r="AY13" i="7"/>
  <c r="AW13" i="7"/>
  <c r="AR13" i="7"/>
  <c r="BC12" i="7"/>
  <c r="BD12" i="7" s="1"/>
  <c r="BA12" i="7"/>
  <c r="AY12" i="7"/>
  <c r="AW12" i="7"/>
  <c r="AR12" i="7"/>
  <c r="BC11" i="7"/>
  <c r="BA11" i="7"/>
  <c r="AY11" i="7"/>
  <c r="AW11" i="7"/>
  <c r="AX11" i="7" s="1"/>
  <c r="AR11" i="7"/>
  <c r="BC10" i="7"/>
  <c r="BA10" i="7"/>
  <c r="AY10" i="7"/>
  <c r="AW10" i="7"/>
  <c r="AR10" i="7"/>
  <c r="BC9" i="7"/>
  <c r="BA9" i="7"/>
  <c r="AY9" i="7"/>
  <c r="AW9" i="7"/>
  <c r="AR9" i="7"/>
  <c r="BC8" i="7"/>
  <c r="BA8" i="7"/>
  <c r="AY8" i="7"/>
  <c r="AW8" i="7"/>
  <c r="AR8" i="7"/>
  <c r="BC7" i="7"/>
  <c r="BA7" i="7"/>
  <c r="AY7" i="7"/>
  <c r="AW7" i="7"/>
  <c r="AR7" i="7"/>
  <c r="BD7" i="7" s="1"/>
  <c r="BC6" i="7"/>
  <c r="BA6" i="7"/>
  <c r="AY6" i="7"/>
  <c r="AW6" i="7"/>
  <c r="AR6" i="7"/>
  <c r="L8" i="1"/>
  <c r="L6" i="1"/>
  <c r="L9" i="1"/>
  <c r="L14" i="1"/>
  <c r="L5" i="1"/>
  <c r="L7" i="1"/>
  <c r="L11" i="1"/>
  <c r="L16" i="1"/>
  <c r="L19" i="1"/>
  <c r="L17" i="1"/>
  <c r="L13" i="1"/>
  <c r="L33" i="1"/>
  <c r="L24" i="1"/>
  <c r="L18" i="1"/>
  <c r="L21" i="1"/>
  <c r="L27" i="1"/>
  <c r="L22" i="1"/>
  <c r="L20" i="1"/>
  <c r="L28" i="1"/>
  <c r="L12" i="1"/>
  <c r="L15" i="1"/>
  <c r="L32" i="1"/>
  <c r="L25" i="1"/>
  <c r="L39" i="1"/>
  <c r="L30" i="1"/>
  <c r="L29" i="1"/>
  <c r="L34" i="1"/>
  <c r="L43" i="1"/>
  <c r="L31" i="1"/>
  <c r="L44" i="1"/>
  <c r="L48" i="1"/>
  <c r="L35" i="1"/>
  <c r="L45" i="1"/>
  <c r="L37" i="1"/>
  <c r="L26" i="1"/>
  <c r="L40" i="1"/>
  <c r="L41" i="1"/>
  <c r="L49" i="1"/>
  <c r="L50" i="1"/>
  <c r="L46" i="1"/>
  <c r="L47" i="1"/>
  <c r="L36" i="1"/>
  <c r="L23" i="1"/>
  <c r="L38" i="1"/>
  <c r="L4" i="1"/>
  <c r="AR16" i="2"/>
  <c r="AZ16" i="2" s="1"/>
  <c r="AW16" i="2"/>
  <c r="AX16" i="2" s="1"/>
  <c r="AY16" i="2"/>
  <c r="BA16" i="2"/>
  <c r="BB16" i="2" s="1"/>
  <c r="BC16" i="2"/>
  <c r="AX12" i="7" l="1"/>
  <c r="AZ14" i="7"/>
  <c r="AX10" i="7"/>
  <c r="AZ7" i="7"/>
  <c r="BB10" i="7"/>
  <c r="BD10" i="7"/>
  <c r="AX8" i="7"/>
  <c r="AZ8" i="7"/>
  <c r="BB13" i="7"/>
  <c r="AX18" i="7"/>
  <c r="BB9" i="7"/>
  <c r="AZ12" i="7"/>
  <c r="BB18" i="7"/>
  <c r="AZ18" i="7"/>
  <c r="BB12" i="7"/>
  <c r="AX7" i="7"/>
  <c r="BB8" i="7"/>
  <c r="BD9" i="7"/>
  <c r="AX13" i="7"/>
  <c r="BD8" i="7"/>
  <c r="BD14" i="7"/>
  <c r="AX6" i="7"/>
  <c r="BB7" i="7"/>
  <c r="AZ10" i="7"/>
  <c r="AZ6" i="7"/>
  <c r="AX9" i="7"/>
  <c r="BB6" i="7"/>
  <c r="AZ9" i="7"/>
  <c r="BD13" i="7"/>
  <c r="BD6" i="7"/>
  <c r="BB11" i="7"/>
  <c r="AX14" i="7"/>
  <c r="BD11" i="7"/>
  <c r="AZ11" i="7"/>
  <c r="AZ13" i="7"/>
  <c r="BD16" i="2"/>
  <c r="AR10" i="2"/>
  <c r="BC10" i="2"/>
  <c r="BD10" i="2" s="1"/>
  <c r="BA10" i="2"/>
  <c r="AY10" i="2"/>
  <c r="AW10" i="2"/>
  <c r="BA5" i="2"/>
  <c r="BA6" i="2"/>
  <c r="BA7" i="2"/>
  <c r="BA8" i="2"/>
  <c r="BA9" i="2"/>
  <c r="BA11" i="2"/>
  <c r="BA12" i="2"/>
  <c r="BA4" i="2"/>
  <c r="AY5" i="2"/>
  <c r="AY6" i="2"/>
  <c r="AY7" i="2"/>
  <c r="AY8" i="2"/>
  <c r="AY9" i="2"/>
  <c r="AY11" i="2"/>
  <c r="AY12" i="2"/>
  <c r="AY4" i="2"/>
  <c r="AW4" i="2"/>
  <c r="AW5" i="2"/>
  <c r="AW6" i="2"/>
  <c r="AW7" i="2"/>
  <c r="AW8" i="2"/>
  <c r="AW9" i="2"/>
  <c r="AW11" i="2"/>
  <c r="AW12" i="2"/>
  <c r="BC5" i="2"/>
  <c r="BC6" i="2"/>
  <c r="BC7" i="2"/>
  <c r="BC8" i="2"/>
  <c r="BC9" i="2"/>
  <c r="BC11" i="2"/>
  <c r="BC12" i="2"/>
  <c r="BC4" i="2"/>
  <c r="M36" i="1"/>
  <c r="M8" i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7" i="3"/>
  <c r="AX10" i="2" l="1"/>
  <c r="BB10" i="2"/>
  <c r="AZ10" i="2"/>
  <c r="AR12" i="2"/>
  <c r="AZ12" i="2" s="1"/>
  <c r="AR11" i="2"/>
  <c r="BD11" i="2" s="1"/>
  <c r="AR9" i="2"/>
  <c r="AX9" i="2" s="1"/>
  <c r="AR8" i="2"/>
  <c r="AR7" i="2"/>
  <c r="BB7" i="2" s="1"/>
  <c r="AR6" i="2"/>
  <c r="AX6" i="2" s="1"/>
  <c r="AR5" i="2"/>
  <c r="AX5" i="2" s="1"/>
  <c r="AR4" i="2"/>
  <c r="AX4" i="2" s="1"/>
  <c r="M6" i="1"/>
  <c r="M9" i="1"/>
  <c r="M14" i="1"/>
  <c r="M5" i="1"/>
  <c r="M7" i="1"/>
  <c r="M11" i="1"/>
  <c r="M16" i="1"/>
  <c r="M19" i="1"/>
  <c r="M17" i="1"/>
  <c r="M13" i="1"/>
  <c r="M33" i="1"/>
  <c r="M24" i="1"/>
  <c r="M18" i="1"/>
  <c r="M21" i="1"/>
  <c r="M27" i="1"/>
  <c r="M22" i="1"/>
  <c r="M20" i="1"/>
  <c r="M28" i="1"/>
  <c r="M12" i="1"/>
  <c r="M15" i="1"/>
  <c r="M32" i="1"/>
  <c r="M25" i="1"/>
  <c r="M39" i="1"/>
  <c r="M30" i="1"/>
  <c r="M29" i="1"/>
  <c r="M34" i="1"/>
  <c r="M43" i="1"/>
  <c r="M31" i="1"/>
  <c r="M44" i="1"/>
  <c r="M48" i="1"/>
  <c r="M35" i="1"/>
  <c r="M45" i="1"/>
  <c r="M37" i="1"/>
  <c r="M26" i="1"/>
  <c r="M40" i="1"/>
  <c r="M41" i="1"/>
  <c r="M49" i="1"/>
  <c r="M50" i="1"/>
  <c r="M46" i="1"/>
  <c r="M47" i="1"/>
  <c r="M23" i="1"/>
  <c r="M38" i="1"/>
  <c r="M42" i="1"/>
  <c r="M10" i="1"/>
  <c r="M4" i="1"/>
  <c r="J8" i="1"/>
  <c r="J6" i="1"/>
  <c r="J9" i="1"/>
  <c r="J14" i="1"/>
  <c r="J5" i="1"/>
  <c r="J7" i="1"/>
  <c r="J11" i="1"/>
  <c r="J16" i="1"/>
  <c r="J19" i="1"/>
  <c r="J17" i="1"/>
  <c r="J13" i="1"/>
  <c r="J33" i="1"/>
  <c r="J24" i="1"/>
  <c r="J18" i="1"/>
  <c r="J21" i="1"/>
  <c r="J27" i="1"/>
  <c r="J22" i="1"/>
  <c r="J20" i="1"/>
  <c r="J28" i="1"/>
  <c r="J12" i="1"/>
  <c r="J15" i="1"/>
  <c r="J32" i="1"/>
  <c r="J25" i="1"/>
  <c r="J39" i="1"/>
  <c r="J30" i="1"/>
  <c r="J29" i="1"/>
  <c r="J34" i="1"/>
  <c r="J43" i="1"/>
  <c r="J31" i="1"/>
  <c r="J44" i="1"/>
  <c r="J51" i="1"/>
  <c r="J48" i="1"/>
  <c r="J35" i="1"/>
  <c r="J45" i="1"/>
  <c r="J37" i="1"/>
  <c r="J26" i="1"/>
  <c r="J40" i="1"/>
  <c r="J41" i="1"/>
  <c r="J49" i="1"/>
  <c r="J50" i="1"/>
  <c r="J46" i="1"/>
  <c r="J47" i="1"/>
  <c r="J23" i="1"/>
  <c r="J38" i="1"/>
  <c r="J42" i="1"/>
  <c r="J10" i="1"/>
  <c r="J4" i="1"/>
  <c r="K53" i="1"/>
  <c r="L53" i="1" s="1"/>
  <c r="I53" i="1"/>
  <c r="H52" i="1"/>
  <c r="F52" i="1"/>
  <c r="D52" i="1"/>
  <c r="H38" i="1"/>
  <c r="N38" i="1" s="1"/>
  <c r="F38" i="1"/>
  <c r="D38" i="1"/>
  <c r="H23" i="1"/>
  <c r="N23" i="1" s="1"/>
  <c r="F23" i="1"/>
  <c r="D23" i="1"/>
  <c r="H36" i="1"/>
  <c r="N36" i="1" s="1"/>
  <c r="F36" i="1"/>
  <c r="D36" i="1"/>
  <c r="H47" i="1"/>
  <c r="F47" i="1"/>
  <c r="D47" i="1"/>
  <c r="H46" i="1"/>
  <c r="N46" i="1" s="1"/>
  <c r="F46" i="1"/>
  <c r="D46" i="1"/>
  <c r="H50" i="1"/>
  <c r="N50" i="1" s="1"/>
  <c r="F50" i="1"/>
  <c r="D50" i="1"/>
  <c r="H49" i="1"/>
  <c r="F49" i="1"/>
  <c r="D49" i="1"/>
  <c r="H41" i="1"/>
  <c r="F41" i="1"/>
  <c r="D41" i="1"/>
  <c r="H40" i="1"/>
  <c r="N40" i="1" s="1"/>
  <c r="F40" i="1"/>
  <c r="D40" i="1"/>
  <c r="H26" i="1"/>
  <c r="N26" i="1" s="1"/>
  <c r="F26" i="1"/>
  <c r="D26" i="1"/>
  <c r="H37" i="1"/>
  <c r="F37" i="1"/>
  <c r="D37" i="1"/>
  <c r="H45" i="1"/>
  <c r="H35" i="1"/>
  <c r="N35" i="1" s="1"/>
  <c r="F35" i="1"/>
  <c r="D35" i="1"/>
  <c r="H48" i="1"/>
  <c r="N48" i="1" s="1"/>
  <c r="F48" i="1"/>
  <c r="D48" i="1"/>
  <c r="H51" i="1"/>
  <c r="F51" i="1"/>
  <c r="D51" i="1"/>
  <c r="H44" i="1"/>
  <c r="N44" i="1" s="1"/>
  <c r="F44" i="1"/>
  <c r="D44" i="1"/>
  <c r="H31" i="1"/>
  <c r="N31" i="1" s="1"/>
  <c r="F31" i="1"/>
  <c r="D31" i="1"/>
  <c r="H43" i="1"/>
  <c r="N43" i="1" s="1"/>
  <c r="F43" i="1"/>
  <c r="D43" i="1"/>
  <c r="H34" i="1"/>
  <c r="N34" i="1" s="1"/>
  <c r="F34" i="1"/>
  <c r="D34" i="1"/>
  <c r="H29" i="1"/>
  <c r="N29" i="1" s="1"/>
  <c r="F29" i="1"/>
  <c r="D29" i="1"/>
  <c r="H30" i="1"/>
  <c r="N30" i="1" s="1"/>
  <c r="F30" i="1"/>
  <c r="H39" i="1"/>
  <c r="N39" i="1" s="1"/>
  <c r="F39" i="1"/>
  <c r="D39" i="1"/>
  <c r="H25" i="1"/>
  <c r="N25" i="1" s="1"/>
  <c r="F25" i="1"/>
  <c r="D25" i="1"/>
  <c r="H32" i="1"/>
  <c r="F32" i="1"/>
  <c r="D32" i="1"/>
  <c r="H15" i="1"/>
  <c r="F15" i="1"/>
  <c r="D15" i="1"/>
  <c r="H12" i="1"/>
  <c r="N12" i="1" s="1"/>
  <c r="F12" i="1"/>
  <c r="D12" i="1"/>
  <c r="H28" i="1"/>
  <c r="N28" i="1" s="1"/>
  <c r="F28" i="1"/>
  <c r="D28" i="1"/>
  <c r="H20" i="1"/>
  <c r="F20" i="1"/>
  <c r="D20" i="1"/>
  <c r="H22" i="1"/>
  <c r="F22" i="1"/>
  <c r="D22" i="1"/>
  <c r="H27" i="1"/>
  <c r="N27" i="1" s="1"/>
  <c r="F27" i="1"/>
  <c r="D27" i="1"/>
  <c r="H21" i="1"/>
  <c r="N21" i="1" s="1"/>
  <c r="F21" i="1"/>
  <c r="D21" i="1"/>
  <c r="H18" i="1"/>
  <c r="F18" i="1"/>
  <c r="D18" i="1"/>
  <c r="H24" i="1"/>
  <c r="F24" i="1"/>
  <c r="D24" i="1"/>
  <c r="H33" i="1"/>
  <c r="N33" i="1" s="1"/>
  <c r="F33" i="1"/>
  <c r="D33" i="1"/>
  <c r="H13" i="1"/>
  <c r="N13" i="1" s="1"/>
  <c r="F13" i="1"/>
  <c r="D13" i="1"/>
  <c r="H17" i="1"/>
  <c r="F17" i="1"/>
  <c r="D17" i="1"/>
  <c r="H19" i="1"/>
  <c r="F19" i="1"/>
  <c r="D19" i="1"/>
  <c r="H16" i="1"/>
  <c r="N16" i="1" s="1"/>
  <c r="F16" i="1"/>
  <c r="D16" i="1"/>
  <c r="H11" i="1"/>
  <c r="N11" i="1" s="1"/>
  <c r="F11" i="1"/>
  <c r="D11" i="1"/>
  <c r="H7" i="1"/>
  <c r="F7" i="1"/>
  <c r="D7" i="1"/>
  <c r="H5" i="1"/>
  <c r="F5" i="1"/>
  <c r="D5" i="1"/>
  <c r="H14" i="1"/>
  <c r="N14" i="1" s="1"/>
  <c r="F14" i="1"/>
  <c r="D14" i="1"/>
  <c r="H9" i="1"/>
  <c r="N9" i="1" s="1"/>
  <c r="F9" i="1"/>
  <c r="D9" i="1"/>
  <c r="H6" i="1"/>
  <c r="F6" i="1"/>
  <c r="D6" i="1"/>
  <c r="H8" i="1"/>
  <c r="N8" i="1" s="1"/>
  <c r="F8" i="1"/>
  <c r="D8" i="1"/>
  <c r="H4" i="1"/>
  <c r="F4" i="1"/>
  <c r="D4" i="1"/>
  <c r="N7" i="1" l="1"/>
  <c r="N18" i="1"/>
  <c r="N32" i="1"/>
  <c r="N37" i="1"/>
  <c r="N5" i="1"/>
  <c r="N19" i="1"/>
  <c r="N24" i="1"/>
  <c r="N22" i="1"/>
  <c r="N15" i="1"/>
  <c r="N45" i="1"/>
  <c r="N41" i="1"/>
  <c r="N47" i="1"/>
  <c r="N6" i="1"/>
  <c r="N17" i="1"/>
  <c r="N20" i="1"/>
  <c r="N49" i="1"/>
  <c r="N4" i="1"/>
  <c r="BB12" i="2"/>
  <c r="BD4" i="2"/>
  <c r="BB6" i="2"/>
  <c r="BB5" i="2"/>
  <c r="AX11" i="2"/>
  <c r="BB11" i="2"/>
  <c r="BB9" i="2"/>
  <c r="BD5" i="2"/>
  <c r="BD9" i="2"/>
  <c r="BD7" i="2"/>
  <c r="BB8" i="2"/>
  <c r="BD8" i="2"/>
  <c r="AZ6" i="2"/>
  <c r="BB4" i="2"/>
  <c r="BD6" i="2"/>
  <c r="BD12" i="2"/>
  <c r="AX8" i="2"/>
  <c r="AZ8" i="2"/>
  <c r="AZ11" i="2"/>
  <c r="AZ5" i="2"/>
  <c r="AX7" i="2"/>
  <c r="AZ7" i="2"/>
  <c r="AX12" i="2"/>
  <c r="AZ9" i="2"/>
  <c r="AZ4" i="2"/>
</calcChain>
</file>

<file path=xl/sharedStrings.xml><?xml version="1.0" encoding="utf-8"?>
<sst xmlns="http://schemas.openxmlformats.org/spreadsheetml/2006/main" count="1618" uniqueCount="515">
  <si>
    <t>MÔN NGỮ VĂN</t>
  </si>
  <si>
    <t>TT</t>
  </si>
  <si>
    <t>Trường</t>
  </si>
  <si>
    <t>TB</t>
  </si>
  <si>
    <t>XT</t>
  </si>
  <si>
    <t>Phổ thông IVS</t>
  </si>
  <si>
    <t>PTNK TDTT Olympic</t>
  </si>
  <si>
    <t>Cao đẳng Thủy Sản</t>
  </si>
  <si>
    <t>CĐ Hưng Yên (Cơ sở 2)</t>
  </si>
  <si>
    <t>Trung bình toàn tỉnh</t>
  </si>
  <si>
    <t>Chuyên Bắc Ninh</t>
  </si>
  <si>
    <t>Lê Văn Thịnh</t>
  </si>
  <si>
    <t>Thuận Thành số 1</t>
  </si>
  <si>
    <t>Gia Bình số 1</t>
  </si>
  <si>
    <t>Hàn Thuyên</t>
  </si>
  <si>
    <t>Quế Võ số 1</t>
  </si>
  <si>
    <t>Lương Tài</t>
  </si>
  <si>
    <t>Hoàng Quốc Việt</t>
  </si>
  <si>
    <t>Thuận Thành số 2</t>
  </si>
  <si>
    <t>Yên Phong số 1</t>
  </si>
  <si>
    <t>Tiên Du số 1</t>
  </si>
  <si>
    <t>Thuận Thành số 3</t>
  </si>
  <si>
    <t>Nguyễn Văn Cừ</t>
  </si>
  <si>
    <t>Quế Võ số 2</t>
  </si>
  <si>
    <t>Nguyễn Đăng Đạo</t>
  </si>
  <si>
    <t>Lý Nhân Tông</t>
  </si>
  <si>
    <t>Lý Thường Kiệt</t>
  </si>
  <si>
    <t>Lý Thái Tổ</t>
  </si>
  <si>
    <t>Ngô Gia Tự</t>
  </si>
  <si>
    <t>Lương Tài số 2</t>
  </si>
  <si>
    <t>Yên Phong số 2</t>
  </si>
  <si>
    <t>Hàm Long</t>
  </si>
  <si>
    <t>Quế Võ số 3</t>
  </si>
  <si>
    <t>Nguyễn Du</t>
  </si>
  <si>
    <t>Trần Hưng Đạo</t>
  </si>
  <si>
    <t>Phố Mới</t>
  </si>
  <si>
    <t>Kinh Bắc</t>
  </si>
  <si>
    <t>Lê Quý Đôn</t>
  </si>
  <si>
    <t>Từ Sơn</t>
  </si>
  <si>
    <t>Trần Nhân Tông</t>
  </si>
  <si>
    <t>Lương Tài số 3</t>
  </si>
  <si>
    <t>Nguyễn Trãi</t>
  </si>
  <si>
    <t>Quốc tế Kinh Bắc</t>
  </si>
  <si>
    <t>GDNN-GDTX Gia Bình</t>
  </si>
  <si>
    <t>GDNN-GDTX Yên Phong</t>
  </si>
  <si>
    <t>GDNN-GDTX Từ Sơn</t>
  </si>
  <si>
    <t>Lương Thế Vinh</t>
  </si>
  <si>
    <t>Lý Công Uẩn</t>
  </si>
  <si>
    <t>GDNN-GDTX Lương Tài</t>
  </si>
  <si>
    <t>GDNN-GDTX Tiên Du</t>
  </si>
  <si>
    <t>GDTX Bắc Ninh</t>
  </si>
  <si>
    <t>GDTX Thuận Thành</t>
  </si>
  <si>
    <t>GDNN-GDTX Bắc Ninh</t>
  </si>
  <si>
    <t>Chu Văn An</t>
  </si>
  <si>
    <t>Đào Duy Từ</t>
  </si>
  <si>
    <t>Tên sở GDĐT</t>
  </si>
  <si>
    <t>Tổng số dự thi</t>
  </si>
  <si>
    <t>TL</t>
  </si>
  <si>
    <t>Sở GDĐT Hải Phòng</t>
  </si>
  <si>
    <t>Sở GDĐT Vĩnh Phúc</t>
  </si>
  <si>
    <t>Sở GDĐT Bắc Ninh</t>
  </si>
  <si>
    <t>Sở GDĐT Hà Nam</t>
  </si>
  <si>
    <t>Sở GDĐT Nam Định</t>
  </si>
  <si>
    <t>Sở GDĐT Ninh Bình</t>
  </si>
  <si>
    <t>Sở GDĐT Nghệ An</t>
  </si>
  <si>
    <t>Sở GDĐT Hà Tĩnh</t>
  </si>
  <si>
    <t>Năm 2022</t>
  </si>
  <si>
    <t>Năm 2021</t>
  </si>
  <si>
    <r>
      <rPr>
        <sz val="10"/>
        <rFont val="Times New Roman"/>
        <family val="1"/>
      </rPr>
      <t>HỘI ĐỒNG THI 03-SỞ GIÁO DỤC VÀ ĐÀO TẠO HẢI PHÒNG</t>
    </r>
  </si>
  <si>
    <r>
      <rPr>
        <sz val="11"/>
        <rFont val="Times New Roman"/>
        <family val="1"/>
      </rPr>
      <t>BẢNG TỔNG HỢP ĐIỂM THI CÁC MÔN KỲ THI TỐT NGHIỆP THPT NĂM 2022 (TRƯỚC PHÚC KHẢO)</t>
    </r>
  </si>
  <si>
    <r>
      <rPr>
        <sz val="9"/>
        <rFont val="Times New Roman"/>
        <family val="1"/>
      </rPr>
      <t>Trường</t>
    </r>
  </si>
  <si>
    <r>
      <rPr>
        <sz val="9"/>
        <rFont val="Times New Roman"/>
        <family val="1"/>
      </rPr>
      <t>Điểm Ngữ văn</t>
    </r>
  </si>
  <si>
    <r>
      <rPr>
        <sz val="9"/>
        <rFont val="Times New Roman"/>
        <family val="1"/>
      </rPr>
      <t>Dự thi</t>
    </r>
  </si>
  <si>
    <r>
      <rPr>
        <sz val="9"/>
        <rFont val="Times New Roman"/>
        <family val="1"/>
      </rPr>
      <t>BQ/XH</t>
    </r>
  </si>
  <si>
    <r>
      <rPr>
        <sz val="9"/>
        <rFont val="Times New Roman"/>
        <family val="1"/>
      </rPr>
      <t>Toàn thành phố</t>
    </r>
  </si>
  <si>
    <r>
      <rPr>
        <sz val="8"/>
        <rFont val="Times New Roman"/>
        <family val="1"/>
      </rPr>
      <t>THPT Lê Hồng Phong</t>
    </r>
  </si>
  <si>
    <r>
      <rPr>
        <sz val="8"/>
        <rFont val="Times New Roman"/>
        <family val="1"/>
      </rPr>
      <t>THPT Hồng Bàng</t>
    </r>
  </si>
  <si>
    <r>
      <rPr>
        <sz val="8"/>
        <rFont val="Times New Roman"/>
        <family val="1"/>
      </rPr>
      <t>THPT Lương Thế Vinh</t>
    </r>
  </si>
  <si>
    <r>
      <rPr>
        <sz val="8"/>
        <rFont val="Times New Roman"/>
        <family val="1"/>
      </rPr>
      <t>THPT Hùng Vương</t>
    </r>
  </si>
  <si>
    <r>
      <rPr>
        <sz val="8"/>
        <rFont val="Times New Roman"/>
        <family val="1"/>
      </rPr>
      <t>TH-THCS-THPT Hàng hải I</t>
    </r>
  </si>
  <si>
    <r>
      <rPr>
        <sz val="8"/>
        <rFont val="Times New Roman"/>
        <family val="1"/>
      </rPr>
      <t>THPT Ngô Quyền</t>
    </r>
  </si>
  <si>
    <r>
      <rPr>
        <sz val="8"/>
        <rFont val="Times New Roman"/>
        <family val="1"/>
      </rPr>
      <t>THPT Trần Nguyên Hãn</t>
    </r>
  </si>
  <si>
    <r>
      <rPr>
        <sz val="8"/>
        <rFont val="Times New Roman"/>
        <family val="1"/>
      </rPr>
      <t>THPT Lê Chân</t>
    </r>
  </si>
  <si>
    <r>
      <rPr>
        <sz val="8"/>
        <rFont val="Times New Roman"/>
        <family val="1"/>
      </rPr>
      <t>THPT Lý Thái Tổ</t>
    </r>
  </si>
  <si>
    <r>
      <rPr>
        <sz val="8"/>
        <rFont val="Times New Roman"/>
        <family val="1"/>
      </rPr>
      <t>THPT Chuyên Trần Phú</t>
    </r>
  </si>
  <si>
    <r>
      <rPr>
        <sz val="8"/>
        <rFont val="Times New Roman"/>
        <family val="1"/>
      </rPr>
      <t>THPT Thái Phiên</t>
    </r>
  </si>
  <si>
    <r>
      <rPr>
        <sz val="8"/>
        <rFont val="Times New Roman"/>
        <family val="1"/>
      </rPr>
      <t>THPT Hàng Hải</t>
    </r>
  </si>
  <si>
    <r>
      <rPr>
        <sz val="8"/>
        <rFont val="Times New Roman"/>
        <family val="1"/>
      </rPr>
      <t>PT NCH Nguyễn Tất Thành</t>
    </r>
  </si>
  <si>
    <r>
      <rPr>
        <sz val="8"/>
        <rFont val="Times New Roman"/>
        <family val="1"/>
      </rPr>
      <t>THPT Thăng Long</t>
    </r>
  </si>
  <si>
    <r>
      <rPr>
        <sz val="8"/>
        <rFont val="Times New Roman"/>
        <family val="1"/>
      </rPr>
      <t>THPT Marie Curie</t>
    </r>
  </si>
  <si>
    <r>
      <rPr>
        <sz val="8"/>
        <rFont val="Times New Roman"/>
        <family val="1"/>
      </rPr>
      <t>THPT Hermann Gmeiner</t>
    </r>
  </si>
  <si>
    <r>
      <rPr>
        <sz val="8"/>
        <rFont val="Times New Roman"/>
        <family val="1"/>
      </rPr>
      <t>THPT Anhxtanh</t>
    </r>
  </si>
  <si>
    <r>
      <rPr>
        <sz val="8"/>
        <rFont val="Times New Roman"/>
        <family val="1"/>
      </rPr>
      <t>THPT Kiến An</t>
    </r>
  </si>
  <si>
    <r>
      <rPr>
        <sz val="8"/>
        <rFont val="Times New Roman"/>
        <family val="1"/>
      </rPr>
      <t>THPT Phan Đăng Lưu</t>
    </r>
  </si>
  <si>
    <r>
      <rPr>
        <sz val="8"/>
        <rFont val="Times New Roman"/>
        <family val="1"/>
      </rPr>
      <t>THPT Hải An</t>
    </r>
  </si>
  <si>
    <r>
      <rPr>
        <sz val="8"/>
        <rFont val="Times New Roman"/>
        <family val="1"/>
      </rPr>
      <t>THPT Lê Quý Đôn</t>
    </r>
  </si>
  <si>
    <r>
      <rPr>
        <sz val="8"/>
        <rFont val="Times New Roman"/>
        <family val="1"/>
      </rPr>
      <t>THPT Phan Chu Trinh</t>
    </r>
  </si>
  <si>
    <r>
      <rPr>
        <sz val="8"/>
        <rFont val="Times New Roman"/>
        <family val="1"/>
      </rPr>
      <t>THPT Đồ Sơn</t>
    </r>
  </si>
  <si>
    <r>
      <rPr>
        <sz val="8"/>
        <rFont val="Times New Roman"/>
        <family val="1"/>
      </rPr>
      <t>THPT Nội Trú Đồ Sơn</t>
    </r>
  </si>
  <si>
    <r>
      <rPr>
        <sz val="8"/>
        <rFont val="Times New Roman"/>
        <family val="1"/>
      </rPr>
      <t>THPT An Lão</t>
    </r>
  </si>
  <si>
    <r>
      <rPr>
        <sz val="8"/>
        <rFont val="Times New Roman"/>
        <family val="1"/>
      </rPr>
      <t>THPT Trần Hưng Đạo</t>
    </r>
  </si>
  <si>
    <r>
      <rPr>
        <sz val="8"/>
        <rFont val="Times New Roman"/>
        <family val="1"/>
      </rPr>
      <t>THPT Tân Trào</t>
    </r>
  </si>
  <si>
    <r>
      <rPr>
        <sz val="8"/>
        <rFont val="Times New Roman"/>
        <family val="1"/>
      </rPr>
      <t>THPT Trần Tất Văn</t>
    </r>
  </si>
  <si>
    <r>
      <rPr>
        <sz val="8"/>
        <rFont val="Times New Roman"/>
        <family val="1"/>
      </rPr>
      <t>THPT Kiến Thụy</t>
    </r>
  </si>
  <si>
    <r>
      <rPr>
        <sz val="8"/>
        <rFont val="Times New Roman"/>
        <family val="1"/>
      </rPr>
      <t>THPT Nguyễn Đức Cảnh</t>
    </r>
  </si>
  <si>
    <r>
      <rPr>
        <sz val="8"/>
        <rFont val="Times New Roman"/>
        <family val="1"/>
      </rPr>
      <t>THPT Mạc Đĩnh Chi</t>
    </r>
  </si>
  <si>
    <r>
      <rPr>
        <sz val="8"/>
        <rFont val="Times New Roman"/>
        <family val="1"/>
      </rPr>
      <t>THPT Nguyễn Huệ</t>
    </r>
  </si>
  <si>
    <r>
      <rPr>
        <sz val="8"/>
        <rFont val="Times New Roman"/>
        <family val="1"/>
      </rPr>
      <t>THPT Phạm Ngũ Lão</t>
    </r>
  </si>
  <si>
    <r>
      <rPr>
        <sz val="8"/>
        <rFont val="Times New Roman"/>
        <family val="1"/>
      </rPr>
      <t>THPT Bạch Đằng</t>
    </r>
  </si>
  <si>
    <r>
      <rPr>
        <sz val="8"/>
        <rFont val="Times New Roman"/>
        <family val="1"/>
      </rPr>
      <t>THPT Quang Trung</t>
    </r>
  </si>
  <si>
    <r>
      <rPr>
        <sz val="8"/>
        <rFont val="Times New Roman"/>
        <family val="1"/>
      </rPr>
      <t>THPT Lý Thường Kiệt</t>
    </r>
  </si>
  <si>
    <r>
      <rPr>
        <sz val="8"/>
        <rFont val="Times New Roman"/>
        <family val="1"/>
      </rPr>
      <t>THPT Lê ích Mộc</t>
    </r>
  </si>
  <si>
    <r>
      <rPr>
        <sz val="8"/>
        <rFont val="Times New Roman"/>
        <family val="1"/>
      </rPr>
      <t>THPT Thủy Sơn</t>
    </r>
  </si>
  <si>
    <r>
      <rPr>
        <sz val="8"/>
        <rFont val="Times New Roman"/>
        <family val="1"/>
      </rPr>
      <t>THPT 25/10</t>
    </r>
  </si>
  <si>
    <r>
      <rPr>
        <sz val="8"/>
        <rFont val="Times New Roman"/>
        <family val="1"/>
      </rPr>
      <t>THPT Nam Triệu</t>
    </r>
  </si>
  <si>
    <r>
      <rPr>
        <sz val="8"/>
        <rFont val="Times New Roman"/>
        <family val="1"/>
      </rPr>
      <t>THPT Nguyễn Trãi</t>
    </r>
  </si>
  <si>
    <r>
      <rPr>
        <sz val="8"/>
        <rFont val="Times New Roman"/>
        <family val="1"/>
      </rPr>
      <t>THPT An Dương</t>
    </r>
  </si>
  <si>
    <r>
      <rPr>
        <sz val="8"/>
        <rFont val="Times New Roman"/>
        <family val="1"/>
      </rPr>
      <t>THPT Tân An</t>
    </r>
  </si>
  <si>
    <r>
      <rPr>
        <sz val="8"/>
        <rFont val="Times New Roman"/>
        <family val="1"/>
      </rPr>
      <t>THPT An Hải</t>
    </r>
  </si>
  <si>
    <r>
      <rPr>
        <sz val="8"/>
        <rFont val="Times New Roman"/>
        <family val="1"/>
      </rPr>
      <t>THPT Tiên Lãng</t>
    </r>
  </si>
  <si>
    <r>
      <rPr>
        <sz val="8"/>
        <rFont val="Times New Roman"/>
        <family val="1"/>
      </rPr>
      <t>THPT Toàn Thắng</t>
    </r>
  </si>
  <si>
    <r>
      <rPr>
        <sz val="8"/>
        <rFont val="Times New Roman"/>
        <family val="1"/>
      </rPr>
      <t>THPT Hùng Thắng</t>
    </r>
  </si>
  <si>
    <r>
      <rPr>
        <sz val="8"/>
        <rFont val="Times New Roman"/>
        <family val="1"/>
      </rPr>
      <t>THPT Nhữ Văn Lan</t>
    </r>
  </si>
  <si>
    <r>
      <rPr>
        <sz val="8"/>
        <rFont val="Times New Roman"/>
        <family val="1"/>
      </rPr>
      <t>THPT Nguyễn Bỉnh Khiêm</t>
    </r>
  </si>
  <si>
    <r>
      <rPr>
        <sz val="8"/>
        <rFont val="Times New Roman"/>
        <family val="1"/>
      </rPr>
      <t>THPT Tô Hiệu</t>
    </r>
  </si>
  <si>
    <r>
      <rPr>
        <sz val="8"/>
        <rFont val="Times New Roman"/>
        <family val="1"/>
      </rPr>
      <t>THPT Vĩnh Bảo</t>
    </r>
  </si>
  <si>
    <r>
      <rPr>
        <sz val="8"/>
        <rFont val="Times New Roman"/>
        <family val="1"/>
      </rPr>
      <t>THPT Cộng Hiền</t>
    </r>
  </si>
  <si>
    <r>
      <rPr>
        <sz val="8"/>
        <rFont val="Times New Roman"/>
        <family val="1"/>
      </rPr>
      <t>THPT Nguyễn Khuyến</t>
    </r>
  </si>
  <si>
    <r>
      <rPr>
        <sz val="8"/>
        <rFont val="Times New Roman"/>
        <family val="1"/>
      </rPr>
      <t>THPT Cát Bà</t>
    </r>
  </si>
  <si>
    <r>
      <rPr>
        <sz val="8"/>
        <rFont val="Times New Roman"/>
        <family val="1"/>
      </rPr>
      <t>THPT Cát Hải</t>
    </r>
  </si>
  <si>
    <r>
      <rPr>
        <sz val="8"/>
        <rFont val="Times New Roman"/>
        <family val="1"/>
      </rPr>
      <t>THPT Đồng Hòa</t>
    </r>
  </si>
  <si>
    <r>
      <rPr>
        <sz val="8"/>
        <rFont val="Times New Roman"/>
        <family val="1"/>
      </rPr>
      <t>THPT Lương Khánh Thiện</t>
    </r>
  </si>
  <si>
    <r>
      <rPr>
        <sz val="8"/>
        <rFont val="Times New Roman"/>
        <family val="1"/>
      </rPr>
      <t>THPT Thụy Hương</t>
    </r>
  </si>
  <si>
    <r>
      <rPr>
        <sz val="8"/>
        <rFont val="Times New Roman"/>
        <family val="1"/>
      </rPr>
      <t>THPT Quốc Tuấn</t>
    </r>
  </si>
  <si>
    <r>
      <rPr>
        <sz val="8"/>
        <rFont val="Times New Roman"/>
        <family val="1"/>
      </rPr>
      <t>THPT Quảng Thanh</t>
    </r>
  </si>
  <si>
    <r>
      <rPr>
        <sz val="8"/>
        <rFont val="Times New Roman"/>
        <family val="1"/>
      </rPr>
      <t>THPT Hữu nghị Quốc tế</t>
    </r>
  </si>
  <si>
    <r>
      <rPr>
        <sz val="8"/>
        <rFont val="Times New Roman"/>
        <family val="1"/>
      </rPr>
      <t>TH-THCS-THPT Edison</t>
    </r>
  </si>
  <si>
    <r>
      <rPr>
        <sz val="8"/>
        <rFont val="Times New Roman"/>
      </rPr>
      <t>TT GDTX Hải Phòng</t>
    </r>
  </si>
  <si>
    <r>
      <rPr>
        <sz val="8"/>
        <rFont val="Times New Roman"/>
      </rPr>
      <t>TT GDNN-GDTX Hồng Bàng</t>
    </r>
  </si>
  <si>
    <r>
      <rPr>
        <sz val="8"/>
        <rFont val="Times New Roman"/>
      </rPr>
      <t>TT GDNN-GDTX Lê Chân</t>
    </r>
  </si>
  <si>
    <r>
      <rPr>
        <sz val="8"/>
        <rFont val="Times New Roman"/>
      </rPr>
      <t>TT GDNN-GDTX Ngô Quyền</t>
    </r>
  </si>
  <si>
    <r>
      <rPr>
        <sz val="8"/>
        <rFont val="Times New Roman"/>
      </rPr>
      <t>TT GDNN-GDTX Kiến An</t>
    </r>
  </si>
  <si>
    <r>
      <rPr>
        <sz val="8"/>
        <rFont val="Times New Roman"/>
      </rPr>
      <t>TT GDNN-GDTX Hải An</t>
    </r>
  </si>
  <si>
    <r>
      <rPr>
        <sz val="8"/>
        <rFont val="Times New Roman"/>
      </rPr>
      <t>TT GDNN-GDTX Đồ Sơn</t>
    </r>
  </si>
  <si>
    <r>
      <rPr>
        <sz val="8"/>
        <rFont val="Times New Roman"/>
      </rPr>
      <t>TT GDNN-GDTX An Lão</t>
    </r>
  </si>
  <si>
    <r>
      <rPr>
        <sz val="8"/>
        <rFont val="Times New Roman"/>
      </rPr>
      <t>TT GDNN-GDTX Kiến Thụy</t>
    </r>
  </si>
  <si>
    <r>
      <rPr>
        <sz val="8"/>
        <rFont val="Times New Roman"/>
      </rPr>
      <t>TT GDNN-GDTX Thủy Nguyên</t>
    </r>
  </si>
  <si>
    <r>
      <rPr>
        <sz val="8"/>
        <rFont val="Times New Roman"/>
      </rPr>
      <t>TT GDNN-GDTX An Dương</t>
    </r>
  </si>
  <si>
    <r>
      <rPr>
        <sz val="8"/>
        <rFont val="Times New Roman"/>
      </rPr>
      <t>TT GDNN-GDTX Tiên Lãng</t>
    </r>
  </si>
  <si>
    <r>
      <rPr>
        <sz val="8"/>
        <rFont val="Times New Roman"/>
      </rPr>
      <t>TT GDNN-GDTX Vĩnh Bảo</t>
    </r>
  </si>
  <si>
    <r>
      <rPr>
        <sz val="8"/>
        <rFont val="Times New Roman"/>
      </rPr>
      <t>TT GDNN-GDTX Cát Hải</t>
    </r>
  </si>
  <si>
    <r>
      <rPr>
        <sz val="9"/>
        <rFont val="Times New Roman"/>
      </rPr>
      <t>TT GDNN-GDTX Q.Dương Kinh</t>
    </r>
  </si>
  <si>
    <r>
      <rPr>
        <b/>
        <sz val="7"/>
        <rFont val="Times New Roman"/>
        <family val="1"/>
      </rPr>
      <t>SỞ GD ĐT VĨNH PHÚC</t>
    </r>
  </si>
  <si>
    <r>
      <rPr>
        <b/>
        <sz val="10"/>
        <rFont val="Times New Roman"/>
        <family val="1"/>
      </rPr>
      <t>TỔNG HỢP ĐIỂM TRUNG BÌNH THI, ĐIỂM TRUNG BÌNH 12, ĐỘ LỆCH ĐIỂM KỲ THI TN THPT NĂM 2022</t>
    </r>
  </si>
  <si>
    <r>
      <rPr>
        <b/>
        <sz val="6"/>
        <rFont val="Times New Roman"/>
        <family val="1"/>
      </rPr>
      <t>TT</t>
    </r>
  </si>
  <si>
    <r>
      <rPr>
        <b/>
        <sz val="6"/>
        <rFont val="Times New Roman"/>
        <family val="1"/>
      </rPr>
      <t>Tên trường</t>
    </r>
  </si>
  <si>
    <r>
      <rPr>
        <b/>
        <sz val="6"/>
        <rFont val="Times New Roman"/>
        <family val="1"/>
      </rPr>
      <t>VĂN</t>
    </r>
  </si>
  <si>
    <r>
      <rPr>
        <b/>
        <sz val="6"/>
        <rFont val="Times New Roman"/>
        <family val="1"/>
      </rPr>
      <t>ĐTB thi</t>
    </r>
  </si>
  <si>
    <r>
      <rPr>
        <b/>
        <i/>
        <sz val="6"/>
        <rFont val="Times New Roman"/>
        <family val="1"/>
      </rPr>
      <t>ĐTB 12</t>
    </r>
  </si>
  <si>
    <r>
      <rPr>
        <b/>
        <i/>
        <sz val="6"/>
        <rFont val="Times New Roman"/>
        <family val="1"/>
      </rPr>
      <t>Đệ Lệch</t>
    </r>
  </si>
  <si>
    <r>
      <rPr>
        <b/>
        <i/>
        <sz val="6"/>
        <rFont val="Times New Roman"/>
        <family val="1"/>
      </rPr>
      <t>BB</t>
    </r>
  </si>
  <si>
    <r>
      <rPr>
        <b/>
        <i/>
        <sz val="10"/>
        <rFont val="Arial"/>
        <family val="2"/>
      </rPr>
      <t>THPT+GDTX</t>
    </r>
  </si>
  <si>
    <r>
      <rPr>
        <b/>
        <i/>
        <sz val="7"/>
        <rFont val="Arial"/>
        <family val="2"/>
      </rPr>
      <t>THPT</t>
    </r>
  </si>
  <si>
    <r>
      <rPr>
        <b/>
        <i/>
        <sz val="7"/>
        <rFont val="Arial"/>
        <family val="2"/>
      </rPr>
      <t>GDTX</t>
    </r>
  </si>
  <si>
    <r>
      <rPr>
        <sz val="7"/>
        <rFont val="Times New Roman"/>
        <family val="1"/>
      </rPr>
      <t>1</t>
    </r>
  </si>
  <si>
    <r>
      <rPr>
        <sz val="7"/>
        <rFont val="Times New Roman"/>
        <family val="1"/>
      </rPr>
      <t>THPT DTNT Tỉnh</t>
    </r>
  </si>
  <si>
    <r>
      <rPr>
        <sz val="7"/>
        <rFont val="Times New Roman"/>
        <family val="1"/>
      </rPr>
      <t>24</t>
    </r>
  </si>
  <si>
    <r>
      <rPr>
        <sz val="7"/>
        <rFont val="Times New Roman"/>
        <family val="1"/>
      </rPr>
      <t>19</t>
    </r>
  </si>
  <si>
    <r>
      <rPr>
        <sz val="7"/>
        <rFont val="Times New Roman"/>
        <family val="1"/>
      </rPr>
      <t>4</t>
    </r>
  </si>
  <si>
    <r>
      <rPr>
        <sz val="7"/>
        <rFont val="Times New Roman"/>
        <family val="1"/>
      </rPr>
      <t>29</t>
    </r>
  </si>
  <si>
    <r>
      <rPr>
        <sz val="7"/>
        <rFont val="Times New Roman"/>
        <family val="1"/>
      </rPr>
      <t>15</t>
    </r>
  </si>
  <si>
    <r>
      <rPr>
        <sz val="7"/>
        <rFont val="Times New Roman"/>
        <family val="1"/>
      </rPr>
      <t>12</t>
    </r>
  </si>
  <si>
    <r>
      <rPr>
        <sz val="7"/>
        <rFont val="Times New Roman"/>
        <family val="1"/>
      </rPr>
      <t>21</t>
    </r>
  </si>
  <si>
    <r>
      <rPr>
        <sz val="7"/>
        <rFont val="Times New Roman"/>
        <family val="1"/>
      </rPr>
      <t>22</t>
    </r>
  </si>
  <si>
    <r>
      <rPr>
        <sz val="7"/>
        <rFont val="Times New Roman"/>
        <family val="1"/>
      </rPr>
      <t>14</t>
    </r>
  </si>
  <si>
    <r>
      <rPr>
        <sz val="7"/>
        <rFont val="Times New Roman"/>
        <family val="1"/>
      </rPr>
      <t>2</t>
    </r>
  </si>
  <si>
    <r>
      <rPr>
        <sz val="7"/>
        <rFont val="Times New Roman"/>
        <family val="1"/>
      </rPr>
      <t>THPT Đội Cấn</t>
    </r>
  </si>
  <si>
    <r>
      <rPr>
        <sz val="7"/>
        <rFont val="Times New Roman"/>
        <family val="1"/>
      </rPr>
      <t>6</t>
    </r>
  </si>
  <si>
    <r>
      <rPr>
        <sz val="7"/>
        <rFont val="Times New Roman"/>
        <family val="1"/>
      </rPr>
      <t>7</t>
    </r>
  </si>
  <si>
    <r>
      <rPr>
        <sz val="7"/>
        <rFont val="Times New Roman"/>
        <family val="1"/>
      </rPr>
      <t>3</t>
    </r>
  </si>
  <si>
    <r>
      <rPr>
        <sz val="7"/>
        <rFont val="Times New Roman"/>
        <family val="1"/>
      </rPr>
      <t>5</t>
    </r>
  </si>
  <si>
    <r>
      <rPr>
        <sz val="7"/>
        <rFont val="Times New Roman"/>
        <family val="1"/>
      </rPr>
      <t>18</t>
    </r>
  </si>
  <si>
    <r>
      <rPr>
        <sz val="7"/>
        <rFont val="Times New Roman"/>
        <family val="1"/>
      </rPr>
      <t>THPT Sáng Sơn</t>
    </r>
  </si>
  <si>
    <r>
      <rPr>
        <sz val="7"/>
        <rFont val="Times New Roman"/>
        <family val="1"/>
      </rPr>
      <t>17</t>
    </r>
  </si>
  <si>
    <r>
      <rPr>
        <sz val="7"/>
        <rFont val="Times New Roman"/>
        <family val="1"/>
      </rPr>
      <t>9</t>
    </r>
  </si>
  <si>
    <r>
      <rPr>
        <sz val="7"/>
        <rFont val="Times New Roman"/>
        <family val="1"/>
      </rPr>
      <t>20</t>
    </r>
  </si>
  <si>
    <r>
      <rPr>
        <sz val="7"/>
        <rFont val="Times New Roman"/>
        <family val="1"/>
      </rPr>
      <t>THPT Tam Dương</t>
    </r>
  </si>
  <si>
    <r>
      <rPr>
        <sz val="7"/>
        <rFont val="Times New Roman"/>
        <family val="1"/>
      </rPr>
      <t>16</t>
    </r>
  </si>
  <si>
    <r>
      <rPr>
        <sz val="7"/>
        <rFont val="Times New Roman"/>
        <family val="1"/>
      </rPr>
      <t>10</t>
    </r>
  </si>
  <si>
    <r>
      <rPr>
        <sz val="7"/>
        <rFont val="Times New Roman"/>
        <family val="1"/>
      </rPr>
      <t>13</t>
    </r>
  </si>
  <si>
    <r>
      <rPr>
        <sz val="7"/>
        <rFont val="Times New Roman"/>
        <family val="1"/>
      </rPr>
      <t>8</t>
    </r>
  </si>
  <si>
    <r>
      <rPr>
        <sz val="7"/>
        <rFont val="Times New Roman"/>
        <family val="1"/>
      </rPr>
      <t>THPT Nguyễn Thị Giang</t>
    </r>
  </si>
  <si>
    <r>
      <rPr>
        <sz val="7"/>
        <rFont val="Times New Roman"/>
        <family val="1"/>
      </rPr>
      <t>11</t>
    </r>
  </si>
  <si>
    <r>
      <rPr>
        <sz val="7"/>
        <rFont val="Times New Roman"/>
        <family val="1"/>
      </rPr>
      <t>THPT Vĩnh Yên</t>
    </r>
  </si>
  <si>
    <r>
      <rPr>
        <sz val="7"/>
        <rFont val="Times New Roman"/>
        <family val="1"/>
      </rPr>
      <t>27</t>
    </r>
  </si>
  <si>
    <r>
      <rPr>
        <sz val="7"/>
        <rFont val="Times New Roman"/>
        <family val="1"/>
      </rPr>
      <t>26</t>
    </r>
  </si>
  <si>
    <r>
      <rPr>
        <sz val="7"/>
        <rFont val="Times New Roman"/>
        <family val="1"/>
      </rPr>
      <t>THPT Bình Xuyên</t>
    </r>
  </si>
  <si>
    <r>
      <rPr>
        <sz val="7"/>
        <rFont val="Times New Roman"/>
        <family val="1"/>
      </rPr>
      <t>THPT Bình Sơn</t>
    </r>
  </si>
  <si>
    <r>
      <rPr>
        <sz val="7"/>
        <rFont val="Times New Roman"/>
        <family val="1"/>
      </rPr>
      <t>THPT Tam Đảo</t>
    </r>
  </si>
  <si>
    <r>
      <rPr>
        <sz val="7"/>
        <rFont val="Times New Roman"/>
        <family val="1"/>
      </rPr>
      <t>28</t>
    </r>
  </si>
  <si>
    <r>
      <rPr>
        <sz val="7"/>
        <rFont val="Times New Roman"/>
        <family val="1"/>
      </rPr>
      <t>23</t>
    </r>
  </si>
  <si>
    <r>
      <rPr>
        <sz val="7"/>
        <rFont val="Times New Roman"/>
        <family val="1"/>
      </rPr>
      <t>THPT Xuân Hòa</t>
    </r>
  </si>
  <si>
    <r>
      <rPr>
        <sz val="7"/>
        <rFont val="Times New Roman"/>
        <family val="1"/>
      </rPr>
      <t>25</t>
    </r>
  </si>
  <si>
    <r>
      <rPr>
        <sz val="7"/>
        <rFont val="Times New Roman"/>
        <family val="1"/>
      </rPr>
      <t>THPT Trần Nguyên Hãn</t>
    </r>
  </si>
  <si>
    <r>
      <rPr>
        <sz val="7"/>
        <rFont val="Times New Roman"/>
        <family val="1"/>
      </rPr>
      <t>THPT Nguyễn Viết Xuân</t>
    </r>
  </si>
  <si>
    <r>
      <rPr>
        <sz val="7"/>
        <rFont val="Times New Roman"/>
        <family val="1"/>
      </rPr>
      <t>THPT Ngô Gia Tự</t>
    </r>
  </si>
  <si>
    <r>
      <rPr>
        <sz val="7"/>
        <rFont val="Times New Roman"/>
        <family val="1"/>
      </rPr>
      <t>THPT Chuyên Vĩnh Phúc</t>
    </r>
  </si>
  <si>
    <r>
      <rPr>
        <sz val="7"/>
        <rFont val="Times New Roman"/>
        <family val="1"/>
      </rPr>
      <t>THPT Quang Hà</t>
    </r>
  </si>
  <si>
    <r>
      <rPr>
        <sz val="7"/>
        <rFont val="Times New Roman"/>
        <family val="1"/>
      </rPr>
      <t>THPT Trần Phú</t>
    </r>
  </si>
  <si>
    <r>
      <rPr>
        <sz val="7"/>
        <rFont val="Times New Roman"/>
        <family val="1"/>
      </rPr>
      <t>THPT Đồng Đậu</t>
    </r>
  </si>
  <si>
    <r>
      <rPr>
        <sz val="7"/>
        <rFont val="Times New Roman"/>
        <family val="1"/>
      </rPr>
      <t>THPT Lê Xoay</t>
    </r>
  </si>
  <si>
    <r>
      <rPr>
        <sz val="7"/>
        <rFont val="Times New Roman"/>
        <family val="1"/>
      </rPr>
      <t>THPT Yên Lạc</t>
    </r>
  </si>
  <si>
    <r>
      <rPr>
        <sz val="7"/>
        <rFont val="Times New Roman"/>
        <family val="1"/>
      </rPr>
      <t>THPT Tam Đảo 2</t>
    </r>
  </si>
  <si>
    <r>
      <rPr>
        <sz val="7"/>
        <rFont val="Times New Roman"/>
        <family val="1"/>
      </rPr>
      <t>THPT Trần Hưng Đạo</t>
    </r>
  </si>
  <si>
    <r>
      <rPr>
        <sz val="7"/>
        <rFont val="Times New Roman"/>
        <family val="1"/>
      </rPr>
      <t>THPT Nguyễn Thái Học</t>
    </r>
  </si>
  <si>
    <r>
      <rPr>
        <sz val="7"/>
        <rFont val="Times New Roman"/>
        <family val="1"/>
      </rPr>
      <t>THPT Phạm Công Bình</t>
    </r>
  </si>
  <si>
    <r>
      <rPr>
        <sz val="7"/>
        <rFont val="Times New Roman"/>
        <family val="1"/>
      </rPr>
      <t>THPT Hai Bà Trưng</t>
    </r>
  </si>
  <si>
    <r>
      <rPr>
        <sz val="7"/>
        <rFont val="Times New Roman"/>
        <family val="1"/>
      </rPr>
      <t>THPT Tam Dương 2</t>
    </r>
  </si>
  <si>
    <r>
      <rPr>
        <sz val="7"/>
        <rFont val="Times New Roman"/>
        <family val="1"/>
      </rPr>
      <t>THPT Bến Tre</t>
    </r>
  </si>
  <si>
    <r>
      <rPr>
        <sz val="7"/>
        <rFont val="Times New Roman"/>
        <family val="1"/>
      </rPr>
      <t>THPT Yên Lạc 2</t>
    </r>
  </si>
  <si>
    <r>
      <rPr>
        <sz val="7"/>
        <rFont val="Times New Roman"/>
        <family val="1"/>
      </rPr>
      <t>THPT Võ Thị Sáu</t>
    </r>
  </si>
  <si>
    <r>
      <rPr>
        <sz val="7"/>
        <rFont val="Times New Roman"/>
        <family val="1"/>
      </rPr>
      <t>THPT Liễn Sơn</t>
    </r>
  </si>
  <si>
    <r>
      <rPr>
        <sz val="7"/>
        <rFont val="Times New Roman"/>
        <family val="1"/>
      </rPr>
      <t>THPT Liên Bảo</t>
    </r>
  </si>
  <si>
    <r>
      <rPr>
        <sz val="6"/>
        <rFont val="Times New Roman"/>
        <family val="1"/>
      </rPr>
      <t>TT GDNN-GDTX Yên Lạc</t>
    </r>
  </si>
  <si>
    <r>
      <rPr>
        <sz val="6"/>
        <rFont val="Times New Roman"/>
        <family val="1"/>
      </rPr>
      <t>TT GDNN-GDTX Vĩnh Tường</t>
    </r>
  </si>
  <si>
    <r>
      <rPr>
        <sz val="6"/>
        <rFont val="Times New Roman"/>
        <family val="1"/>
      </rPr>
      <t>TT GDNN-GDTX Tam Đảo</t>
    </r>
  </si>
  <si>
    <r>
      <rPr>
        <sz val="6"/>
        <rFont val="Times New Roman"/>
        <family val="1"/>
      </rPr>
      <t>TT GDNN-GDTX Lập Thạch</t>
    </r>
  </si>
  <si>
    <r>
      <rPr>
        <sz val="7"/>
        <rFont val="Times New Roman"/>
        <family val="1"/>
      </rPr>
      <t>CĐ nghề Vĩnh Phúc</t>
    </r>
  </si>
  <si>
    <r>
      <rPr>
        <sz val="6"/>
        <rFont val="Times New Roman"/>
        <family val="1"/>
      </rPr>
      <t>CĐ Kinh tế Kỹ thuật Vĩnh Phúc</t>
    </r>
  </si>
  <si>
    <r>
      <rPr>
        <sz val="6"/>
        <rFont val="Times New Roman"/>
        <family val="1"/>
      </rPr>
      <t>TT GDNN-GDTX Phúc Yên</t>
    </r>
  </si>
  <si>
    <r>
      <rPr>
        <sz val="6"/>
        <rFont val="Times New Roman"/>
        <family val="1"/>
      </rPr>
      <t>CĐ Nghề Cơ khí Nông nghiệp</t>
    </r>
  </si>
  <si>
    <r>
      <rPr>
        <sz val="6"/>
        <rFont val="Times New Roman"/>
        <family val="1"/>
      </rPr>
      <t>TT GDNN-GDTX Tam Dương</t>
    </r>
  </si>
  <si>
    <r>
      <rPr>
        <sz val="7"/>
        <rFont val="Times New Roman"/>
        <family val="1"/>
      </rPr>
      <t>CĐ nghề Việt Xô số 1</t>
    </r>
  </si>
  <si>
    <r>
      <rPr>
        <sz val="7"/>
        <rFont val="Times New Roman"/>
        <family val="1"/>
      </rPr>
      <t>Trung tâm GDTX Tỉnh</t>
    </r>
  </si>
  <si>
    <r>
      <rPr>
        <sz val="6"/>
        <rFont val="Times New Roman"/>
        <family val="1"/>
      </rPr>
      <t>TT GDNN-GDTX Bình Xuyên</t>
    </r>
  </si>
  <si>
    <r>
      <rPr>
        <sz val="6"/>
        <rFont val="Calibri"/>
        <family val="2"/>
      </rPr>
      <t>CĐ Công nghiệp và thương mại</t>
    </r>
  </si>
  <si>
    <t>T. thử thg 1</t>
  </si>
  <si>
    <t>Tỉnh</t>
  </si>
  <si>
    <t>Bắc Ninh</t>
  </si>
  <si>
    <t>Vĩnh Phúc</t>
  </si>
  <si>
    <t>Hải Phòng</t>
  </si>
  <si>
    <t>THPT DTNT Tỉnh</t>
  </si>
  <si>
    <t>THPT Đội Cấn</t>
  </si>
  <si>
    <t>THPT Sáng Sơn</t>
  </si>
  <si>
    <t>THPT Tam Dương</t>
  </si>
  <si>
    <t>THPT Nguyễn Thị Giang</t>
  </si>
  <si>
    <t>THPT Vĩnh Yên</t>
  </si>
  <si>
    <t>THPT Bình Xuyên</t>
  </si>
  <si>
    <t>THPT Bình Sơn</t>
  </si>
  <si>
    <t>THPT Tam Đảo</t>
  </si>
  <si>
    <t>THPT Xuân Hòa</t>
  </si>
  <si>
    <t>THPT Trần Nguyên Hãn</t>
  </si>
  <si>
    <t>THPT Nguyễn Viết Xuân</t>
  </si>
  <si>
    <t>THPT Ngô Gia Tự</t>
  </si>
  <si>
    <t>THPT Chuyên Vĩnh Phúc</t>
  </si>
  <si>
    <t>THPT Quang Hà</t>
  </si>
  <si>
    <t>THPT Trần Phú</t>
  </si>
  <si>
    <t>THPT Đồng Đậu</t>
  </si>
  <si>
    <t>THPT Lê Xoay</t>
  </si>
  <si>
    <t>THPT Yên Lạc</t>
  </si>
  <si>
    <t>THPT Tam Đảo 2</t>
  </si>
  <si>
    <t>THPT Trần Hưng Đạo</t>
  </si>
  <si>
    <t>THPT Nguyễn Thái Học</t>
  </si>
  <si>
    <t>THPT Phạm Công Bình</t>
  </si>
  <si>
    <t>THPT Hai Bà Trưng</t>
  </si>
  <si>
    <t>THPT Tam Dương 2</t>
  </si>
  <si>
    <t>THPT Bến Tre</t>
  </si>
  <si>
    <t>THPT Yên Lạc 2</t>
  </si>
  <si>
    <t>THPT Võ Thị Sáu</t>
  </si>
  <si>
    <t>THPT Liễn Sơn</t>
  </si>
  <si>
    <t>TT GDNN-GDTX Yên Lạc</t>
  </si>
  <si>
    <t>TT GDNN-GDTX Vĩnh Tường</t>
  </si>
  <si>
    <t>TT GDNN-GDTX Tam Đảo</t>
  </si>
  <si>
    <t>TT GDNN-GDTX Lập Thạch</t>
  </si>
  <si>
    <t>CĐ nghề Vĩnh Phúc</t>
  </si>
  <si>
    <t>CĐ Kinh tế Kỹ thuật Vĩnh Phúc</t>
  </si>
  <si>
    <t>TT GDNN-GDTX Phúc Yên</t>
  </si>
  <si>
    <t>CĐ Nghề Cơ khí Nông nghiệp</t>
  </si>
  <si>
    <t>TT GDNN-GDTX Tam Dương</t>
  </si>
  <si>
    <t>CĐ nghề Việt Xô số 1</t>
  </si>
  <si>
    <t>TT GDNN-GDTX Bình Xuyên</t>
  </si>
  <si>
    <t>CĐ Công nghiệp và thương mại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</si>
  <si>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</si>
  <si>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</si>
  <si>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</si>
  <si>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</si>
  <si>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</si>
  <si>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</si>
  <si>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</si>
  <si>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</si>
  <si>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</si>
  <si>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</si>
  <si>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</si>
  <si>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</si>
  <si>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</si>
  <si>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</si>
  <si>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</si>
  <si>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</si>
  <si>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</si>
  <si>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</si>
  <si>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</si>
  <si>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</si>
  <si>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</si>
  <si>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</si>
  <si>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</si>
  <si>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</si>
  <si>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</si>
  <si>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</si>
  <si>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</si>
  <si>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</si>
  <si>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</si>
  <si>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</si>
  <si>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</si>
  <si>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</si>
  <si>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</si>
  <si>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</si>
  <si>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</si>
  <si>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</si>
  <si>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</si>
  <si>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</si>
  <si>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</si>
  <si>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</si>
  <si>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</si>
  <si>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</si>
  <si>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</si>
  <si>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</si>
  <si>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</si>
  <si>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</si>
  <si>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</si>
  <si>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</si>
  <si>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</si>
  <si>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</si>
  <si>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</si>
  <si>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</si>
  <si>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</si>
  <si>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</si>
  <si>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</si>
  <si>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</si>
  <si>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</si>
  <si>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</si>
  <si>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</si>
  <si>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</si>
  <si>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</si>
  <si>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</si>
  <si>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</si>
  <si>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</si>
  <si>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</si>
  <si>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</si>
  <si>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</si>
  <si>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</si>
  <si>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</si>
  <si>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</si>
  <si>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</si>
  <si>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</si>
  <si>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</si>
  <si>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</si>
  <si>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TT GDNN-GDTX Q.Dương Kinh</t>
  </si>
  <si>
    <t>Trường/TT</t>
  </si>
  <si>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Times New Roman"/>
        <family val="1"/>
      </rPr>
      <t>8</t>
    </r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</si>
  <si>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</si>
  <si>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5-6.25</t>
  </si>
  <si>
    <t>6.5-7.75</t>
  </si>
  <si>
    <t>Sở GDĐT Thanh Hóa</t>
  </si>
  <si>
    <t>SO SÁNH ĐIỂM TB THI TỐT NGHIỆP NĂM 2022 MÔN NGỮ VĂN</t>
  </si>
  <si>
    <t>CÁC TỈNH: BẮC NINH, HẢI PHÒNG, VĨNH PHÚC</t>
  </si>
  <si>
    <t>Thi thử thg 3.2023</t>
  </si>
  <si>
    <t>So với TB 2022</t>
  </si>
  <si>
    <t>THỐNG KÊ ĐIỂM TB MÔN NGỮ VĂN THI TỐT NGHIỆP NĂM 2020, 2021, 2022 VÀ KQ THI THỬ THÁNG 3/2023</t>
  </si>
  <si>
    <t>So với 2022</t>
  </si>
  <si>
    <t>TỔNG HỢP KẾT QUẢ THI TN THPT NĂM 2022 TOÀN QUỐC</t>
  </si>
  <si>
    <t>Thi thử tháng 3.2023</t>
  </si>
  <si>
    <t>KQ năm 2022</t>
  </si>
  <si>
    <t>KQ năm 2021</t>
  </si>
  <si>
    <t>SL</t>
  </si>
  <si>
    <t>Tổng số dự thi năm 2022</t>
  </si>
  <si>
    <t>Tổng số dự thi năm 2023</t>
  </si>
  <si>
    <t>Mã tỉnh</t>
  </si>
  <si>
    <t>THỐNG KÊ ĐIỂM TB THI TỐT NGHIỆP THPT NĂM 2020, 2021, 2022</t>
  </si>
  <si>
    <t>So sánh thứ hạng năm 2022 với 2021</t>
  </si>
  <si>
    <t>THPT Chuyên Bắc Ninh</t>
  </si>
  <si>
    <t>PT CNCH Quốc tế Kinh Bắc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</si>
  <si>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</si>
  <si>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</si>
  <si>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</si>
  <si>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</si>
  <si>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</si>
  <si>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</si>
  <si>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</si>
  <si>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</si>
  <si>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</si>
  <si>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</si>
  <si>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</si>
  <si>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</si>
  <si>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</si>
  <si>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</si>
  <si>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</si>
  <si>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</si>
  <si>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</si>
  <si>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</si>
  <si>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</si>
  <si>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</si>
  <si>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</si>
  <si>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Gia Bình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</si>
  <si>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</si>
  <si>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</si>
  <si>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</si>
  <si>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</si>
  <si>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</si>
  <si>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</si>
  <si>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</si>
  <si>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Lương Tài</t>
  </si>
  <si>
    <t>TT GDNN-GDTX Tiên Du</t>
  </si>
  <si>
    <t>TT GDTX Bắc Ninh</t>
  </si>
  <si>
    <t>TT GDTX Thuận Thành</t>
  </si>
  <si>
    <t>TT GDNN-GDTX Bắc Ninh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</si>
  <si>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</si>
  <si>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</si>
  <si>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</si>
  <si>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</si>
  <si>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</si>
  <si>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</si>
  <si>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</si>
  <si>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</si>
  <si>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</si>
  <si>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</si>
  <si>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</si>
  <si>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</si>
  <si>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</si>
  <si>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</si>
  <si>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</si>
  <si>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</si>
  <si>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</si>
  <si>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</si>
  <si>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</si>
  <si>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</si>
  <si>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</si>
  <si>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</si>
  <si>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</si>
  <si>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</si>
  <si>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</si>
  <si>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</si>
  <si>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</si>
  <si>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</si>
  <si>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</si>
  <si>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</si>
  <si>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</si>
  <si>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</si>
  <si>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Đăk Nông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</si>
  <si>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</si>
  <si>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</si>
  <si>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</si>
  <si>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</si>
  <si>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</si>
  <si>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</si>
  <si>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</si>
  <si>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</si>
  <si>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</si>
  <si>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</si>
  <si>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</si>
  <si>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</si>
  <si>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</si>
  <si>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</si>
  <si>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</si>
  <si>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</si>
  <si>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</si>
  <si>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</si>
  <si>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</si>
  <si>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</si>
  <si>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</si>
  <si>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</si>
  <si>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</si>
  <si>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</si>
  <si>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</si>
  <si>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</si>
  <si>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</si>
  <si>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</si>
  <si>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</si>
  <si>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</si>
  <si>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</si>
  <si>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</si>
  <si>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</si>
  <si>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</si>
  <si>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</si>
  <si>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</si>
  <si>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</si>
  <si>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</si>
  <si>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</si>
  <si>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</si>
  <si>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</si>
  <si>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</si>
  <si>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</si>
  <si>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</si>
  <si>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</si>
  <si>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</si>
  <si>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</si>
  <si>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</si>
  <si>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</si>
  <si>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</si>
  <si>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</si>
  <si>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</si>
  <si>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</si>
  <si>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</si>
  <si>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PT Quốc tế Kinh Bắc</t>
  </si>
  <si>
    <t>Trường Phổ thông IVS</t>
  </si>
  <si>
    <t>PT NKTDTT Olympic</t>
  </si>
  <si>
    <t>CĐ Hưng Yên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</si>
  <si>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</si>
  <si>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</si>
  <si>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</si>
  <si>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</si>
  <si>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</si>
  <si>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</si>
  <si>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</si>
  <si>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điểm chênh lệch so với TB toàn quốc</t>
  </si>
  <si>
    <t>TỔNG ĐIỂM CHÊNH LỆCH SO VỚI TB TOÀN QUỐC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</si>
</sst>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50" x14ac:knownFonts="1"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</font>
    <font>
      <sz val="8"/>
      <name val="Times New Roman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i/>
      <sz val="6"/>
      <name val="Times New Roman"/>
      <family val="1"/>
    </font>
    <font>
      <b/>
      <i/>
      <sz val="10"/>
      <name val="Arial"/>
      <family val="2"/>
    </font>
    <font>
      <b/>
      <i/>
      <sz val="7"/>
      <name val="Arial"/>
      <family val="2"/>
    </font>
    <font>
      <sz val="7"/>
      <name val="Times New Roman"/>
      <family val="1"/>
    </font>
    <font>
      <sz val="6"/>
      <name val="Times New Roman"/>
      <family val="1"/>
    </font>
    <font>
      <sz val="6"/>
      <name val="Calibri"/>
      <family val="2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4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 applyNumberFormat="0" applyFont="0" applyFill="0" applyBorder="0" applyAlignment="0" applyProtection="0"/>
    <xf numFmtId="0" fontId="10" fillId="0" borderId="0"/>
    <xf numFmtId="0" fontId="14" fillId="0" borderId="0"/>
    <xf numFmtId="0" fontId="21" fillId="0" borderId="0"/>
    <xf numFmtId="0" fontId="21" fillId="0" borderId="0"/>
  </cellStyleXfs>
  <cellXfs count="2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2" borderId="0" xfId="1" applyFont="1" applyFill="1"/>
    <xf numFmtId="0" fontId="12" fillId="3" borderId="0" xfId="1" applyFont="1" applyFill="1"/>
    <xf numFmtId="0" fontId="12" fillId="3" borderId="4" xfId="1" applyFont="1" applyFill="1" applyBorder="1"/>
    <xf numFmtId="2" fontId="11" fillId="2" borderId="3" xfId="1" applyNumberFormat="1" applyFont="1" applyFill="1" applyBorder="1" applyAlignment="1">
      <alignment horizontal="center" vertical="center"/>
    </xf>
    <xf numFmtId="2" fontId="11" fillId="2" borderId="5" xfId="1" applyNumberFormat="1" applyFont="1" applyFill="1" applyBorder="1" applyAlignment="1">
      <alignment horizontal="center" vertical="center"/>
    </xf>
    <xf numFmtId="2" fontId="11" fillId="2" borderId="6" xfId="1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" fontId="6" fillId="2" borderId="3" xfId="1" applyNumberFormat="1" applyFont="1" applyFill="1" applyBorder="1" applyAlignment="1">
      <alignment horizontal="center" vertical="center"/>
    </xf>
    <xf numFmtId="164" fontId="13" fillId="4" borderId="3" xfId="1" applyNumberFormat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4" fillId="3" borderId="0" xfId="2" applyFill="1" applyAlignment="1">
      <alignment vertical="top"/>
    </xf>
    <xf numFmtId="0" fontId="14" fillId="3" borderId="0" xfId="2" applyFill="1"/>
    <xf numFmtId="0" fontId="14" fillId="3" borderId="0" xfId="2" applyFill="1" applyAlignment="1">
      <alignment horizontal="center" vertical="center"/>
    </xf>
    <xf numFmtId="0" fontId="14" fillId="3" borderId="13" xfId="2" applyFill="1" applyBorder="1" applyAlignment="1">
      <alignment horizontal="center" vertical="center" wrapText="1"/>
    </xf>
    <xf numFmtId="0" fontId="14" fillId="3" borderId="13" xfId="2" applyFill="1" applyBorder="1" applyAlignment="1">
      <alignment horizontal="center" vertical="center"/>
    </xf>
    <xf numFmtId="3" fontId="14" fillId="3" borderId="13" xfId="2" applyNumberFormat="1" applyFill="1" applyBorder="1" applyAlignment="1">
      <alignment horizontal="center" vertical="center"/>
    </xf>
    <xf numFmtId="0" fontId="14" fillId="3" borderId="13" xfId="2" applyFill="1" applyBorder="1" applyAlignment="1">
      <alignment horizontal="left"/>
    </xf>
    <xf numFmtId="0" fontId="14" fillId="3" borderId="13" xfId="2" applyFill="1" applyBorder="1" applyAlignment="1">
      <alignment horizontal="left" vertical="center"/>
    </xf>
    <xf numFmtId="2" fontId="14" fillId="3" borderId="0" xfId="2" applyNumberFormat="1" applyFill="1"/>
    <xf numFmtId="0" fontId="14" fillId="3" borderId="13" xfId="2" applyFill="1" applyBorder="1" applyAlignment="1">
      <alignment horizontal="center"/>
    </xf>
    <xf numFmtId="0" fontId="21" fillId="0" borderId="0" xfId="3" applyAlignment="1">
      <alignment vertical="top"/>
    </xf>
    <xf numFmtId="0" fontId="21" fillId="0" borderId="0" xfId="3"/>
    <xf numFmtId="0" fontId="21" fillId="0" borderId="13" xfId="3" applyBorder="1" applyAlignment="1">
      <alignment horizontal="center" wrapText="1"/>
    </xf>
    <xf numFmtId="0" fontId="21" fillId="0" borderId="13" xfId="3" applyBorder="1" applyAlignment="1">
      <alignment horizontal="justify" wrapText="1"/>
    </xf>
    <xf numFmtId="0" fontId="21" fillId="0" borderId="13" xfId="3" applyBorder="1" applyAlignment="1">
      <alignment horizontal="justify" vertical="center" wrapText="1"/>
    </xf>
    <xf numFmtId="0" fontId="21" fillId="0" borderId="13" xfId="3" applyBorder="1" applyAlignment="1">
      <alignment horizontal="left" vertical="center"/>
    </xf>
    <xf numFmtId="0" fontId="21" fillId="0" borderId="13" xfId="3" applyBorder="1" applyAlignment="1">
      <alignment horizontal="justify" vertical="center"/>
    </xf>
    <xf numFmtId="0" fontId="21" fillId="0" borderId="13" xfId="3" applyBorder="1" applyAlignment="1">
      <alignment horizontal="left" vertical="top"/>
    </xf>
    <xf numFmtId="0" fontId="21" fillId="0" borderId="13" xfId="3" applyBorder="1" applyAlignment="1">
      <alignment horizontal="left"/>
    </xf>
    <xf numFmtId="0" fontId="21" fillId="0" borderId="13" xfId="3" applyBorder="1" applyAlignment="1">
      <alignment horizontal="justify"/>
    </xf>
    <xf numFmtId="0" fontId="21" fillId="0" borderId="16" xfId="3" applyBorder="1" applyAlignment="1">
      <alignment horizontal="center" vertical="center"/>
    </xf>
    <xf numFmtId="0" fontId="21" fillId="0" borderId="13" xfId="3" applyBorder="1" applyAlignment="1">
      <alignment horizontal="center" vertical="center"/>
    </xf>
    <xf numFmtId="0" fontId="21" fillId="0" borderId="13" xfId="3" applyBorder="1" applyAlignment="1">
      <alignment horizontal="center"/>
    </xf>
    <xf numFmtId="0" fontId="21" fillId="0" borderId="7" xfId="3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" fillId="6" borderId="3" xfId="3" applyFont="1" applyFill="1" applyBorder="1" applyAlignment="1">
      <alignment horizontal="left"/>
    </xf>
    <xf numFmtId="0" fontId="3" fillId="6" borderId="3" xfId="3" applyFont="1" applyFill="1" applyBorder="1" applyAlignment="1">
      <alignment horizontal="justify" vertical="center"/>
    </xf>
    <xf numFmtId="0" fontId="3" fillId="6" borderId="3" xfId="3" applyFont="1" applyFill="1" applyBorder="1" applyAlignment="1">
      <alignment horizontal="left" vertical="center"/>
    </xf>
    <xf numFmtId="0" fontId="3" fillId="6" borderId="3" xfId="3" applyFont="1" applyFill="1" applyBorder="1" applyAlignment="1">
      <alignment horizontal="justify"/>
    </xf>
    <xf numFmtId="0" fontId="3" fillId="6" borderId="3" xfId="3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7" borderId="3" xfId="2" applyFont="1" applyFill="1" applyBorder="1" applyAlignment="1">
      <alignment horizontal="center"/>
    </xf>
    <xf numFmtId="0" fontId="3" fillId="7" borderId="3" xfId="2" applyFont="1" applyFill="1" applyBorder="1" applyAlignment="1">
      <alignment horizontal="left"/>
    </xf>
    <xf numFmtId="0" fontId="32" fillId="7" borderId="3" xfId="0" applyFont="1" applyFill="1" applyBorder="1" applyAlignment="1">
      <alignment vertical="center"/>
    </xf>
    <xf numFmtId="2" fontId="32" fillId="7" borderId="3" xfId="0" applyNumberFormat="1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" fillId="7" borderId="17" xfId="2" applyFont="1" applyFill="1" applyBorder="1" applyAlignment="1">
      <alignment horizontal="left"/>
    </xf>
    <xf numFmtId="0" fontId="32" fillId="7" borderId="17" xfId="0" applyFont="1" applyFill="1" applyBorder="1" applyAlignment="1">
      <alignment vertical="center"/>
    </xf>
    <xf numFmtId="2" fontId="32" fillId="7" borderId="17" xfId="0" applyNumberFormat="1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/>
    </xf>
    <xf numFmtId="0" fontId="3" fillId="8" borderId="3" xfId="2" applyFont="1" applyFill="1" applyBorder="1" applyAlignment="1">
      <alignment horizontal="center"/>
    </xf>
    <xf numFmtId="0" fontId="32" fillId="8" borderId="3" xfId="0" applyFont="1" applyFill="1" applyBorder="1" applyAlignment="1">
      <alignment vertical="center"/>
    </xf>
    <xf numFmtId="0" fontId="3" fillId="8" borderId="3" xfId="0" applyNumberFormat="1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vertical="center" wrapText="1"/>
    </xf>
    <xf numFmtId="2" fontId="35" fillId="2" borderId="3" xfId="1" applyNumberFormat="1" applyFont="1" applyFill="1" applyBorder="1" applyAlignment="1">
      <alignment horizontal="center" vertical="center" wrapText="1"/>
    </xf>
    <xf numFmtId="0" fontId="36" fillId="2" borderId="0" xfId="1" applyFont="1" applyFill="1" applyAlignment="1">
      <alignment horizontal="center" vertical="center"/>
    </xf>
    <xf numFmtId="0" fontId="36" fillId="3" borderId="0" xfId="1" applyFont="1" applyFill="1"/>
    <xf numFmtId="0" fontId="36" fillId="2" borderId="3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vertical="center"/>
    </xf>
    <xf numFmtId="0" fontId="36" fillId="2" borderId="5" xfId="1" applyFont="1" applyFill="1" applyBorder="1" applyAlignment="1">
      <alignment horizontal="center" vertical="center"/>
    </xf>
    <xf numFmtId="0" fontId="36" fillId="2" borderId="6" xfId="1" applyFont="1" applyFill="1" applyBorder="1" applyAlignment="1">
      <alignment horizontal="center" vertical="center"/>
    </xf>
    <xf numFmtId="0" fontId="36" fillId="3" borderId="3" xfId="1" applyFont="1" applyFill="1" applyBorder="1" applyAlignment="1">
      <alignment horizontal="center" vertical="center"/>
    </xf>
    <xf numFmtId="0" fontId="36" fillId="5" borderId="6" xfId="1" applyFont="1" applyFill="1" applyBorder="1" applyAlignment="1">
      <alignment horizontal="center" vertical="center"/>
    </xf>
    <xf numFmtId="0" fontId="36" fillId="2" borderId="0" xfId="1" applyFont="1" applyFill="1"/>
    <xf numFmtId="0" fontId="36" fillId="3" borderId="0" xfId="1" applyFont="1" applyFill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165" fontId="36" fillId="3" borderId="3" xfId="1" applyNumberFormat="1" applyFont="1" applyFill="1" applyBorder="1" applyAlignment="1">
      <alignment horizontal="center" vertical="center"/>
    </xf>
    <xf numFmtId="16" fontId="11" fillId="3" borderId="3" xfId="1" applyNumberFormat="1" applyFont="1" applyFill="1" applyBorder="1" applyAlignment="1">
      <alignment horizontal="center" vertical="center" wrapText="1"/>
    </xf>
    <xf numFmtId="16" fontId="38" fillId="3" borderId="3" xfId="1" applyNumberFormat="1" applyFont="1" applyFill="1" applyBorder="1" applyAlignment="1">
      <alignment horizontal="center" vertical="center" wrapText="1"/>
    </xf>
    <xf numFmtId="164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36" fillId="9" borderId="3" xfId="1" applyFont="1" applyFill="1" applyBorder="1" applyAlignment="1">
      <alignment horizontal="center" vertical="center"/>
    </xf>
    <xf numFmtId="0" fontId="36" fillId="9" borderId="3" xfId="1" applyFont="1" applyFill="1" applyBorder="1" applyAlignment="1">
      <alignment vertical="center"/>
    </xf>
    <xf numFmtId="0" fontId="36" fillId="9" borderId="5" xfId="1" applyFont="1" applyFill="1" applyBorder="1" applyAlignment="1">
      <alignment horizontal="center" vertical="center"/>
    </xf>
    <xf numFmtId="0" fontId="36" fillId="9" borderId="6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165" fontId="6" fillId="9" borderId="3" xfId="1" applyNumberFormat="1" applyFont="1" applyFill="1" applyBorder="1" applyAlignment="1">
      <alignment horizontal="center" vertical="center"/>
    </xf>
    <xf numFmtId="0" fontId="36" fillId="10" borderId="3" xfId="1" applyFont="1" applyFill="1" applyBorder="1" applyAlignment="1">
      <alignment horizontal="center" vertical="center"/>
    </xf>
    <xf numFmtId="165" fontId="36" fillId="10" borderId="3" xfId="1" applyNumberFormat="1" applyFont="1" applyFill="1" applyBorder="1" applyAlignment="1">
      <alignment horizontal="center" vertical="center"/>
    </xf>
    <xf numFmtId="1" fontId="6" fillId="9" borderId="3" xfId="1" applyNumberFormat="1" applyFont="1" applyFill="1" applyBorder="1" applyAlignment="1">
      <alignment horizontal="center" vertical="center"/>
    </xf>
    <xf numFmtId="0" fontId="36" fillId="9" borderId="0" xfId="1" applyFont="1" applyFill="1" applyAlignment="1">
      <alignment horizontal="center" vertical="center"/>
    </xf>
    <xf numFmtId="0" fontId="36" fillId="10" borderId="0" xfId="1" applyFont="1" applyFill="1"/>
    <xf numFmtId="0" fontId="6" fillId="2" borderId="17" xfId="1" applyFont="1" applyFill="1" applyBorder="1" applyAlignment="1">
      <alignment horizontal="center" vertical="center"/>
    </xf>
    <xf numFmtId="164" fontId="13" fillId="4" borderId="17" xfId="1" applyNumberFormat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165" fontId="6" fillId="2" borderId="17" xfId="1" applyNumberFormat="1" applyFont="1" applyFill="1" applyBorder="1" applyAlignment="1">
      <alignment horizontal="center" vertical="center"/>
    </xf>
    <xf numFmtId="0" fontId="36" fillId="3" borderId="17" xfId="1" applyFont="1" applyFill="1" applyBorder="1" applyAlignment="1">
      <alignment horizontal="center" vertical="center"/>
    </xf>
    <xf numFmtId="165" fontId="36" fillId="3" borderId="17" xfId="1" applyNumberFormat="1" applyFont="1" applyFill="1" applyBorder="1" applyAlignment="1">
      <alignment horizontal="center" vertical="center"/>
    </xf>
    <xf numFmtId="1" fontId="6" fillId="2" borderId="17" xfId="1" applyNumberFormat="1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vertical="center"/>
    </xf>
    <xf numFmtId="0" fontId="3" fillId="3" borderId="3" xfId="2" applyFont="1" applyFill="1" applyBorder="1" applyAlignment="1">
      <alignment horizontal="center"/>
    </xf>
    <xf numFmtId="0" fontId="3" fillId="3" borderId="3" xfId="3" applyFont="1" applyFill="1" applyBorder="1" applyAlignment="1">
      <alignment horizontal="justify"/>
    </xf>
    <xf numFmtId="0" fontId="3" fillId="3" borderId="3" xfId="3" applyFont="1" applyFill="1" applyBorder="1" applyAlignment="1">
      <alignment horizontal="left"/>
    </xf>
    <xf numFmtId="0" fontId="3" fillId="3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justify" vertical="center"/>
    </xf>
    <xf numFmtId="0" fontId="39" fillId="3" borderId="3" xfId="2" applyFont="1" applyFill="1" applyBorder="1" applyAlignment="1">
      <alignment horizontal="center"/>
    </xf>
    <xf numFmtId="0" fontId="31" fillId="3" borderId="3" xfId="0" applyFont="1" applyFill="1" applyBorder="1" applyAlignment="1">
      <alignment vertical="center"/>
    </xf>
    <xf numFmtId="0" fontId="39" fillId="3" borderId="3" xfId="0" applyNumberFormat="1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vertical="center" wrapText="1"/>
    </xf>
    <xf numFmtId="0" fontId="3" fillId="8" borderId="3" xfId="2" applyFont="1" applyFill="1" applyBorder="1" applyAlignment="1">
      <alignment horizontal="left"/>
    </xf>
    <xf numFmtId="2" fontId="32" fillId="8" borderId="3" xfId="0" applyNumberFormat="1" applyFont="1" applyFill="1" applyBorder="1" applyAlignment="1">
      <alignment horizontal="center" vertical="center"/>
    </xf>
    <xf numFmtId="0" fontId="3" fillId="8" borderId="3" xfId="2" applyFont="1" applyFill="1" applyBorder="1" applyAlignment="1">
      <alignment horizontal="left" vertical="center"/>
    </xf>
    <xf numFmtId="0" fontId="3" fillId="8" borderId="17" xfId="2" applyFont="1" applyFill="1" applyBorder="1" applyAlignment="1">
      <alignment horizontal="left"/>
    </xf>
    <xf numFmtId="2" fontId="32" fillId="8" borderId="17" xfId="0" applyNumberFormat="1" applyFont="1" applyFill="1" applyBorder="1" applyAlignment="1">
      <alignment horizontal="center" vertical="center"/>
    </xf>
    <xf numFmtId="0" fontId="36" fillId="11" borderId="3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164" fontId="13" fillId="8" borderId="3" xfId="1" applyNumberFormat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165" fontId="6" fillId="11" borderId="3" xfId="1" applyNumberFormat="1" applyFont="1" applyFill="1" applyBorder="1" applyAlignment="1">
      <alignment horizontal="center" vertical="center"/>
    </xf>
    <xf numFmtId="0" fontId="36" fillId="8" borderId="3" xfId="1" applyFont="1" applyFill="1" applyBorder="1" applyAlignment="1">
      <alignment horizontal="center" vertical="center"/>
    </xf>
    <xf numFmtId="165" fontId="36" fillId="8" borderId="3" xfId="1" applyNumberFormat="1" applyFont="1" applyFill="1" applyBorder="1" applyAlignment="1">
      <alignment horizontal="center" vertical="center"/>
    </xf>
    <xf numFmtId="1" fontId="6" fillId="11" borderId="3" xfId="1" applyNumberFormat="1" applyFont="1" applyFill="1" applyBorder="1" applyAlignment="1">
      <alignment horizontal="center" vertical="center"/>
    </xf>
    <xf numFmtId="0" fontId="36" fillId="11" borderId="0" xfId="1" applyFont="1" applyFill="1" applyAlignment="1">
      <alignment horizontal="center" vertical="center"/>
    </xf>
    <xf numFmtId="0" fontId="36" fillId="8" borderId="0" xfId="1" applyFont="1" applyFill="1"/>
    <xf numFmtId="0" fontId="36" fillId="11" borderId="3" xfId="1" applyFont="1" applyFill="1" applyBorder="1"/>
    <xf numFmtId="0" fontId="6" fillId="2" borderId="0" xfId="1" applyFont="1" applyFill="1" applyAlignment="1">
      <alignment horizontal="center" vertical="center"/>
    </xf>
    <xf numFmtId="164" fontId="13" fillId="4" borderId="0" xfId="1" applyNumberFormat="1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65" fontId="36" fillId="3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36" fillId="2" borderId="19" xfId="1" applyFont="1" applyFill="1" applyBorder="1" applyAlignment="1">
      <alignment horizontal="center" vertical="center"/>
    </xf>
    <xf numFmtId="0" fontId="36" fillId="2" borderId="18" xfId="1" applyFont="1" applyFill="1" applyBorder="1" applyAlignment="1">
      <alignment horizontal="center" vertical="center"/>
    </xf>
    <xf numFmtId="0" fontId="36" fillId="2" borderId="18" xfId="1" applyFont="1" applyFill="1" applyBorder="1" applyAlignment="1">
      <alignment vertical="center"/>
    </xf>
    <xf numFmtId="0" fontId="36" fillId="2" borderId="22" xfId="1" applyFont="1" applyFill="1" applyBorder="1" applyAlignment="1">
      <alignment horizontal="center" vertical="center"/>
    </xf>
    <xf numFmtId="0" fontId="36" fillId="2" borderId="23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164" fontId="13" fillId="4" borderId="18" xfId="1" applyNumberFormat="1" applyFont="1" applyFill="1" applyBorder="1" applyAlignment="1">
      <alignment horizontal="center" vertical="center"/>
    </xf>
    <xf numFmtId="165" fontId="6" fillId="2" borderId="18" xfId="1" applyNumberFormat="1" applyFont="1" applyFill="1" applyBorder="1" applyAlignment="1">
      <alignment horizontal="center" vertical="center"/>
    </xf>
    <xf numFmtId="0" fontId="36" fillId="3" borderId="18" xfId="1" applyFont="1" applyFill="1" applyBorder="1" applyAlignment="1">
      <alignment horizontal="center" vertical="center"/>
    </xf>
    <xf numFmtId="165" fontId="36" fillId="3" borderId="18" xfId="1" applyNumberFormat="1" applyFont="1" applyFill="1" applyBorder="1" applyAlignment="1">
      <alignment horizontal="center" vertical="center"/>
    </xf>
    <xf numFmtId="1" fontId="6" fillId="2" borderId="18" xfId="1" applyNumberFormat="1" applyFont="1" applyFill="1" applyBorder="1" applyAlignment="1">
      <alignment horizontal="center" vertical="center"/>
    </xf>
    <xf numFmtId="0" fontId="12" fillId="3" borderId="3" xfId="1" applyFont="1" applyFill="1" applyBorder="1"/>
    <xf numFmtId="0" fontId="1" fillId="0" borderId="1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6" fillId="0" borderId="0" xfId="0" applyFont="1"/>
    <xf numFmtId="0" fontId="45" fillId="0" borderId="3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left" vertical="center" wrapText="1"/>
    </xf>
    <xf numFmtId="0" fontId="47" fillId="0" borderId="3" xfId="0" applyFont="1" applyBorder="1" applyAlignment="1">
      <alignment horizontal="center" vertical="center" wrapText="1"/>
    </xf>
    <xf numFmtId="165" fontId="47" fillId="0" borderId="3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65" fontId="45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164" fontId="49" fillId="0" borderId="3" xfId="0" applyNumberFormat="1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4" borderId="3" xfId="0" applyFont="1" applyFill="1" applyBorder="1" applyAlignment="1">
      <alignment horizontal="center" vertical="center" wrapText="1"/>
    </xf>
    <xf numFmtId="164" fontId="49" fillId="4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164" fontId="13" fillId="4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49" fillId="10" borderId="3" xfId="0" applyFont="1" applyFill="1" applyBorder="1" applyAlignment="1">
      <alignment horizontal="center" vertical="center" wrapText="1"/>
    </xf>
    <xf numFmtId="164" fontId="49" fillId="10" borderId="3" xfId="0" applyNumberFormat="1" applyFont="1" applyFill="1" applyBorder="1" applyAlignment="1">
      <alignment horizontal="center" vertical="center" wrapText="1"/>
    </xf>
    <xf numFmtId="164" fontId="49" fillId="10" borderId="3" xfId="0" applyNumberFormat="1" applyFont="1" applyFill="1" applyBorder="1" applyAlignment="1">
      <alignment horizontal="center" vertical="center"/>
    </xf>
    <xf numFmtId="0" fontId="49" fillId="10" borderId="3" xfId="0" applyFont="1" applyFill="1" applyBorder="1" applyAlignment="1">
      <alignment horizontal="center" vertical="center"/>
    </xf>
    <xf numFmtId="0" fontId="49" fillId="10" borderId="3" xfId="0" applyFont="1" applyFill="1" applyBorder="1" applyAlignment="1">
      <alignment vertical="center" wrapText="1"/>
    </xf>
    <xf numFmtId="0" fontId="49" fillId="4" borderId="3" xfId="0" applyFont="1" applyFill="1" applyBorder="1" applyAlignment="1">
      <alignment vertical="center" wrapText="1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4" applyFont="1" applyAlignment="1">
      <alignment vertical="top"/>
    </xf>
    <xf numFmtId="0" fontId="13" fillId="0" borderId="0" xfId="4" applyFont="1"/>
    <xf numFmtId="0" fontId="13" fillId="0" borderId="3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 wrapText="1"/>
    </xf>
    <xf numFmtId="0" fontId="49" fillId="0" borderId="3" xfId="4" applyFont="1" applyBorder="1" applyAlignment="1">
      <alignment horizontal="center" vertical="center" wrapText="1"/>
    </xf>
    <xf numFmtId="0" fontId="49" fillId="0" borderId="20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justify"/>
    </xf>
    <xf numFmtId="0" fontId="13" fillId="0" borderId="3" xfId="4" applyFont="1" applyBorder="1" applyAlignment="1">
      <alignment horizontal="center"/>
    </xf>
    <xf numFmtId="0" fontId="13" fillId="0" borderId="3" xfId="4" applyFont="1" applyBorder="1" applyAlignment="1">
      <alignment horizontal="left"/>
    </xf>
    <xf numFmtId="0" fontId="13" fillId="0" borderId="3" xfId="4" applyFont="1" applyBorder="1"/>
    <xf numFmtId="0" fontId="13" fillId="0" borderId="3" xfId="4" applyFont="1" applyBorder="1" applyAlignment="1">
      <alignment horizontal="center" vertical="top"/>
    </xf>
    <xf numFmtId="0" fontId="49" fillId="0" borderId="3" xfId="4" applyFont="1" applyBorder="1" applyAlignment="1">
      <alignment horizontal="left" vertical="top"/>
    </xf>
    <xf numFmtId="0" fontId="49" fillId="0" borderId="3" xfId="4" applyFont="1" applyBorder="1" applyAlignment="1">
      <alignment horizontal="center"/>
    </xf>
    <xf numFmtId="0" fontId="49" fillId="0" borderId="0" xfId="4" applyFont="1"/>
    <xf numFmtId="0" fontId="49" fillId="0" borderId="3" xfId="4" applyFont="1" applyBorder="1"/>
    <xf numFmtId="0" fontId="13" fillId="0" borderId="0" xfId="4" applyFont="1" applyAlignment="1">
      <alignment horizontal="center"/>
    </xf>
    <xf numFmtId="0" fontId="31" fillId="3" borderId="0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 wrapText="1"/>
    </xf>
    <xf numFmtId="2" fontId="32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" fillId="3" borderId="0" xfId="3" applyFont="1" applyFill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2" fontId="32" fillId="3" borderId="0" xfId="0" applyNumberFormat="1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vertical="center"/>
    </xf>
    <xf numFmtId="0" fontId="39" fillId="3" borderId="17" xfId="0" applyNumberFormat="1" applyFont="1" applyFill="1" applyBorder="1" applyAlignment="1">
      <alignment horizontal="center" vertical="center"/>
    </xf>
    <xf numFmtId="0" fontId="21" fillId="0" borderId="14" xfId="3" applyBorder="1" applyAlignment="1">
      <alignment horizontal="justify" vertical="center"/>
    </xf>
    <xf numFmtId="0" fontId="21" fillId="0" borderId="16" xfId="3" applyBorder="1" applyAlignment="1">
      <alignment horizontal="justify" vertical="center"/>
    </xf>
    <xf numFmtId="0" fontId="21" fillId="0" borderId="14" xfId="3" applyBorder="1" applyAlignment="1">
      <alignment horizontal="center" vertical="center"/>
    </xf>
    <xf numFmtId="0" fontId="21" fillId="0" borderId="16" xfId="3" applyBorder="1" applyAlignment="1">
      <alignment horizontal="center" vertical="center"/>
    </xf>
    <xf numFmtId="0" fontId="21" fillId="0" borderId="9" xfId="3" applyBorder="1" applyAlignment="1">
      <alignment horizontal="center"/>
    </xf>
    <xf numFmtId="0" fontId="21" fillId="0" borderId="15" xfId="3" applyBorder="1" applyAlignment="1">
      <alignment horizontal="center"/>
    </xf>
    <xf numFmtId="0" fontId="21" fillId="0" borderId="10" xfId="3" applyBorder="1" applyAlignment="1">
      <alignment horizontal="center"/>
    </xf>
    <xf numFmtId="0" fontId="14" fillId="3" borderId="7" xfId="2" applyFill="1" applyBorder="1" applyAlignment="1">
      <alignment horizontal="center" vertical="center"/>
    </xf>
    <xf numFmtId="0" fontId="14" fillId="3" borderId="8" xfId="2" applyFill="1" applyBorder="1" applyAlignment="1">
      <alignment horizontal="center" vertical="center"/>
    </xf>
    <xf numFmtId="0" fontId="14" fillId="3" borderId="11" xfId="2" applyFill="1" applyBorder="1" applyAlignment="1">
      <alignment horizontal="center" vertical="center"/>
    </xf>
    <xf numFmtId="0" fontId="14" fillId="3" borderId="12" xfId="2" applyFill="1" applyBorder="1" applyAlignment="1">
      <alignment horizontal="center" vertical="center"/>
    </xf>
    <xf numFmtId="0" fontId="14" fillId="3" borderId="9" xfId="2" applyFill="1" applyBorder="1" applyAlignment="1">
      <alignment horizontal="center" vertical="center"/>
    </xf>
    <xf numFmtId="0" fontId="14" fillId="3" borderId="10" xfId="2" applyFill="1" applyBorder="1" applyAlignment="1">
      <alignment horizontal="center" vertical="center"/>
    </xf>
    <xf numFmtId="0" fontId="14" fillId="3" borderId="9" xfId="2" applyFill="1" applyBorder="1" applyAlignment="1">
      <alignment horizontal="center"/>
    </xf>
    <xf numFmtId="0" fontId="14" fillId="3" borderId="10" xfId="2" applyFill="1" applyBorder="1" applyAlignment="1">
      <alignment horizontal="center"/>
    </xf>
    <xf numFmtId="2" fontId="7" fillId="2" borderId="17" xfId="1" applyNumberFormat="1" applyFont="1" applyFill="1" applyBorder="1" applyAlignment="1">
      <alignment horizontal="center" vertical="center" wrapText="1"/>
    </xf>
    <xf numFmtId="2" fontId="7" fillId="2" borderId="24" xfId="1" applyNumberFormat="1" applyFont="1" applyFill="1" applyBorder="1" applyAlignment="1">
      <alignment horizontal="center" vertical="center" wrapText="1"/>
    </xf>
    <xf numFmtId="2" fontId="7" fillId="2" borderId="18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/>
    </xf>
    <xf numFmtId="0" fontId="11" fillId="2" borderId="1" xfId="1" applyFont="1" applyFill="1" applyBorder="1" applyAlignment="1">
      <alignment horizontal="center"/>
    </xf>
    <xf numFmtId="2" fontId="11" fillId="2" borderId="17" xfId="1" applyNumberFormat="1" applyFont="1" applyFill="1" applyBorder="1" applyAlignment="1">
      <alignment horizontal="center" vertical="center" wrapText="1"/>
    </xf>
    <xf numFmtId="2" fontId="11" fillId="2" borderId="24" xfId="1" applyNumberFormat="1" applyFont="1" applyFill="1" applyBorder="1" applyAlignment="1">
      <alignment horizontal="center" vertical="center" wrapText="1"/>
    </xf>
    <xf numFmtId="2" fontId="11" fillId="2" borderId="18" xfId="1" applyNumberFormat="1" applyFont="1" applyFill="1" applyBorder="1" applyAlignment="1">
      <alignment horizontal="center" vertical="center" wrapText="1"/>
    </xf>
    <xf numFmtId="2" fontId="11" fillId="2" borderId="17" xfId="1" applyNumberFormat="1" applyFont="1" applyFill="1" applyBorder="1" applyAlignment="1">
      <alignment horizontal="center" vertical="center"/>
    </xf>
    <xf numFmtId="2" fontId="11" fillId="2" borderId="24" xfId="1" applyNumberFormat="1" applyFont="1" applyFill="1" applyBorder="1" applyAlignment="1">
      <alignment horizontal="center" vertical="center"/>
    </xf>
    <xf numFmtId="2" fontId="11" fillId="2" borderId="18" xfId="1" applyNumberFormat="1" applyFont="1" applyFill="1" applyBorder="1" applyAlignment="1">
      <alignment horizontal="center" vertical="center"/>
    </xf>
    <xf numFmtId="2" fontId="42" fillId="2" borderId="17" xfId="1" applyNumberFormat="1" applyFont="1" applyFill="1" applyBorder="1" applyAlignment="1">
      <alignment horizontal="center" vertical="center" wrapText="1"/>
    </xf>
    <xf numFmtId="2" fontId="42" fillId="2" borderId="18" xfId="1" applyNumberFormat="1" applyFont="1" applyFill="1" applyBorder="1" applyAlignment="1">
      <alignment horizontal="center" vertical="center" wrapText="1"/>
    </xf>
    <xf numFmtId="0" fontId="41" fillId="2" borderId="3" xfId="1" applyFont="1" applyFill="1" applyBorder="1" applyAlignment="1">
      <alignment horizontal="center" vertical="center"/>
    </xf>
    <xf numFmtId="2" fontId="43" fillId="2" borderId="3" xfId="1" applyNumberFormat="1" applyFont="1" applyFill="1" applyBorder="1" applyAlignment="1">
      <alignment horizontal="center" vertical="center" wrapText="1"/>
    </xf>
    <xf numFmtId="0" fontId="41" fillId="3" borderId="3" xfId="1" applyFont="1" applyFill="1" applyBorder="1" applyAlignment="1">
      <alignment horizontal="center" vertical="center" wrapText="1"/>
    </xf>
    <xf numFmtId="16" fontId="41" fillId="3" borderId="3" xfId="1" applyNumberFormat="1" applyFont="1" applyFill="1" applyBorder="1" applyAlignment="1">
      <alignment horizontal="center" vertical="center" wrapText="1"/>
    </xf>
    <xf numFmtId="16" fontId="38" fillId="3" borderId="3" xfId="1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4" borderId="17" xfId="0" applyFont="1" applyFill="1" applyBorder="1" applyAlignment="1">
      <alignment horizontal="center" vertical="center" wrapText="1"/>
    </xf>
    <xf numFmtId="0" fontId="49" fillId="4" borderId="18" xfId="0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164" fontId="49" fillId="0" borderId="3" xfId="0" applyNumberFormat="1" applyFont="1" applyBorder="1" applyAlignment="1">
      <alignment horizontal="center" vertical="center"/>
    </xf>
    <xf numFmtId="0" fontId="49" fillId="0" borderId="0" xfId="4" applyFont="1" applyAlignment="1">
      <alignment horizontal="center"/>
    </xf>
    <xf numFmtId="0" fontId="49" fillId="0" borderId="1" xfId="4" applyFont="1" applyBorder="1" applyAlignment="1">
      <alignment horizontal="center"/>
    </xf>
    <xf numFmtId="0" fontId="45" fillId="0" borderId="3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5">
    <cellStyle name="Normal" xfId="0" builtinId="0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B7FD-E8B2-4A7A-9AA9-AED313300258}">
  <dimension ref="A1:G52"/>
  <sheetViews>
    <sheetView zoomScale="145" zoomScaleNormal="145" workbookViewId="0">
      <selection activeCell="A10" sqref="A10:D52"/>
    </sheetView>
  </sheetViews>
  <sheetFormatPr defaultRowHeight="12.75" x14ac:dyDescent="0.2"/>
  <cols>
    <col min="1" max="1" width="9.140625" style="41"/>
    <col min="2" max="2" width="21.140625" style="41" customWidth="1"/>
    <col min="3" max="3" width="15.5703125" style="41" customWidth="1"/>
    <col min="4" max="16384" width="9.140625" style="41"/>
  </cols>
  <sheetData>
    <row r="1" spans="1:7" x14ac:dyDescent="0.2">
      <c r="A1" s="40" t="s">
        <v>152</v>
      </c>
    </row>
    <row r="3" spans="1:7" x14ac:dyDescent="0.2">
      <c r="A3" s="40" t="s">
        <v>153</v>
      </c>
    </row>
    <row r="4" spans="1:7" ht="13.5" thickBot="1" x14ac:dyDescent="0.25"/>
    <row r="5" spans="1:7" ht="13.5" thickBot="1" x14ac:dyDescent="0.25">
      <c r="A5" s="213" t="s">
        <v>154</v>
      </c>
      <c r="B5" s="215" t="s">
        <v>155</v>
      </c>
      <c r="C5" s="53"/>
      <c r="D5" s="217" t="s">
        <v>156</v>
      </c>
      <c r="E5" s="218"/>
      <c r="F5" s="218"/>
      <c r="G5" s="219"/>
    </row>
    <row r="6" spans="1:7" ht="13.5" thickBot="1" x14ac:dyDescent="0.25">
      <c r="A6" s="214"/>
      <c r="B6" s="216"/>
      <c r="C6" s="50"/>
      <c r="D6" s="42" t="s">
        <v>157</v>
      </c>
      <c r="E6" s="44" t="s">
        <v>158</v>
      </c>
      <c r="F6" s="43" t="s">
        <v>159</v>
      </c>
      <c r="G6" s="45" t="s">
        <v>160</v>
      </c>
    </row>
    <row r="7" spans="1:7" ht="13.5" thickBot="1" x14ac:dyDescent="0.25">
      <c r="A7" s="47"/>
      <c r="B7" s="48" t="s">
        <v>161</v>
      </c>
      <c r="C7" s="48"/>
      <c r="D7" s="49">
        <v>7.45</v>
      </c>
      <c r="E7" s="49">
        <v>7.08</v>
      </c>
      <c r="F7" s="49">
        <v>-0.37</v>
      </c>
      <c r="G7" s="47"/>
    </row>
    <row r="8" spans="1:7" ht="13.5" thickBot="1" x14ac:dyDescent="0.25">
      <c r="A8" s="47"/>
      <c r="B8" s="48" t="s">
        <v>162</v>
      </c>
      <c r="C8" s="48"/>
      <c r="D8" s="49">
        <v>7.79</v>
      </c>
      <c r="E8" s="49">
        <v>7.19</v>
      </c>
      <c r="F8" s="49">
        <v>-0.6</v>
      </c>
      <c r="G8" s="47"/>
    </row>
    <row r="9" spans="1:7" ht="13.5" thickBot="1" x14ac:dyDescent="0.25">
      <c r="A9" s="47"/>
      <c r="B9" s="48" t="s">
        <v>163</v>
      </c>
      <c r="C9" s="48"/>
      <c r="D9" s="49">
        <v>6.31</v>
      </c>
      <c r="E9" s="49">
        <v>6.71</v>
      </c>
      <c r="F9" s="49">
        <v>0.4</v>
      </c>
      <c r="G9" s="47"/>
    </row>
    <row r="10" spans="1:7" ht="13.5" thickBot="1" x14ac:dyDescent="0.25">
      <c r="A10" s="51">
        <v>1</v>
      </c>
      <c r="B10" s="48" t="s">
        <v>165</v>
      </c>
      <c r="C10" s="48"/>
      <c r="D10" s="46">
        <v>7.41</v>
      </c>
      <c r="E10" s="46">
        <v>6.87</v>
      </c>
      <c r="F10" s="46">
        <v>-0.54</v>
      </c>
      <c r="G10" s="46" t="s">
        <v>167</v>
      </c>
    </row>
    <row r="11" spans="1:7" ht="13.5" thickBot="1" x14ac:dyDescent="0.25">
      <c r="A11" s="52">
        <v>2</v>
      </c>
      <c r="B11" s="48" t="s">
        <v>176</v>
      </c>
      <c r="C11" s="48"/>
      <c r="D11" s="46">
        <v>7.71</v>
      </c>
      <c r="E11" s="46">
        <v>6.68</v>
      </c>
      <c r="F11" s="46">
        <v>-1.03</v>
      </c>
      <c r="G11" s="46" t="s">
        <v>168</v>
      </c>
    </row>
    <row r="12" spans="1:7" ht="13.5" thickBot="1" x14ac:dyDescent="0.25">
      <c r="A12" s="51">
        <v>3</v>
      </c>
      <c r="B12" s="48" t="s">
        <v>182</v>
      </c>
      <c r="C12" s="48"/>
      <c r="D12" s="46">
        <v>7.92</v>
      </c>
      <c r="E12" s="46">
        <v>6.9</v>
      </c>
      <c r="F12" s="46">
        <v>-1.01</v>
      </c>
      <c r="G12" s="46" t="s">
        <v>180</v>
      </c>
    </row>
    <row r="13" spans="1:7" ht="13.5" thickBot="1" x14ac:dyDescent="0.25">
      <c r="A13" s="52">
        <v>4</v>
      </c>
      <c r="B13" s="48" t="s">
        <v>186</v>
      </c>
      <c r="C13" s="48"/>
      <c r="D13" s="46">
        <v>8.0500000000000007</v>
      </c>
      <c r="E13" s="46">
        <v>7.18</v>
      </c>
      <c r="F13" s="46">
        <v>-0.87</v>
      </c>
      <c r="G13" s="46" t="s">
        <v>188</v>
      </c>
    </row>
    <row r="14" spans="1:7" ht="13.5" thickBot="1" x14ac:dyDescent="0.25">
      <c r="A14" s="51">
        <v>5</v>
      </c>
      <c r="B14" s="48" t="s">
        <v>191</v>
      </c>
      <c r="C14" s="48"/>
      <c r="D14" s="46">
        <v>7.57</v>
      </c>
      <c r="E14" s="46">
        <v>6.66</v>
      </c>
      <c r="F14" s="46">
        <v>-0.91</v>
      </c>
      <c r="G14" s="46" t="s">
        <v>184</v>
      </c>
    </row>
    <row r="15" spans="1:7" ht="13.5" thickBot="1" x14ac:dyDescent="0.25">
      <c r="A15" s="52">
        <v>6</v>
      </c>
      <c r="B15" s="48" t="s">
        <v>193</v>
      </c>
      <c r="C15" s="48"/>
      <c r="D15" s="46">
        <v>7.82</v>
      </c>
      <c r="E15" s="46">
        <v>6.9</v>
      </c>
      <c r="F15" s="46">
        <v>-0.92</v>
      </c>
      <c r="G15" s="46" t="s">
        <v>190</v>
      </c>
    </row>
    <row r="16" spans="1:7" ht="13.5" thickBot="1" x14ac:dyDescent="0.25">
      <c r="A16" s="51">
        <v>7</v>
      </c>
      <c r="B16" s="48" t="s">
        <v>196</v>
      </c>
      <c r="C16" s="48"/>
      <c r="D16" s="46">
        <v>7.67</v>
      </c>
      <c r="E16" s="46">
        <v>7.01</v>
      </c>
      <c r="F16" s="46">
        <v>-0.66</v>
      </c>
      <c r="G16" s="46" t="s">
        <v>170</v>
      </c>
    </row>
    <row r="17" spans="1:7" ht="13.5" thickBot="1" x14ac:dyDescent="0.25">
      <c r="A17" s="52">
        <v>8</v>
      </c>
      <c r="B17" s="48" t="s">
        <v>197</v>
      </c>
      <c r="C17" s="48"/>
      <c r="D17" s="46">
        <v>8</v>
      </c>
      <c r="E17" s="46">
        <v>7.03</v>
      </c>
      <c r="F17" s="46">
        <v>-0.97</v>
      </c>
      <c r="G17" s="46" t="s">
        <v>178</v>
      </c>
    </row>
    <row r="18" spans="1:7" ht="13.5" thickBot="1" x14ac:dyDescent="0.25">
      <c r="A18" s="51">
        <v>9</v>
      </c>
      <c r="B18" s="48" t="s">
        <v>198</v>
      </c>
      <c r="C18" s="48"/>
      <c r="D18" s="46">
        <v>7.61</v>
      </c>
      <c r="E18" s="46">
        <v>6.88</v>
      </c>
      <c r="F18" s="46">
        <v>-0.73</v>
      </c>
      <c r="G18" s="46" t="s">
        <v>189</v>
      </c>
    </row>
    <row r="19" spans="1:7" ht="13.5" thickBot="1" x14ac:dyDescent="0.25">
      <c r="A19" s="52">
        <v>10</v>
      </c>
      <c r="B19" s="48" t="s">
        <v>201</v>
      </c>
      <c r="C19" s="48"/>
      <c r="D19" s="46">
        <v>7.75</v>
      </c>
      <c r="E19" s="46">
        <v>7.53</v>
      </c>
      <c r="F19" s="46">
        <v>-0.22</v>
      </c>
      <c r="G19" s="46" t="s">
        <v>202</v>
      </c>
    </row>
    <row r="20" spans="1:7" ht="13.5" thickBot="1" x14ac:dyDescent="0.25">
      <c r="A20" s="51">
        <v>11</v>
      </c>
      <c r="B20" s="45" t="s">
        <v>203</v>
      </c>
      <c r="C20" s="45"/>
      <c r="D20" s="46">
        <v>7.83</v>
      </c>
      <c r="E20" s="46">
        <v>6.7</v>
      </c>
      <c r="F20" s="46">
        <v>-1.1200000000000001</v>
      </c>
      <c r="G20" s="46" t="s">
        <v>179</v>
      </c>
    </row>
    <row r="21" spans="1:7" ht="13.5" thickBot="1" x14ac:dyDescent="0.25">
      <c r="A21" s="52">
        <v>12</v>
      </c>
      <c r="B21" s="48" t="s">
        <v>204</v>
      </c>
      <c r="C21" s="48"/>
      <c r="D21" s="46">
        <v>8.36</v>
      </c>
      <c r="E21" s="46">
        <v>7.93</v>
      </c>
      <c r="F21" s="46">
        <v>-0.42</v>
      </c>
      <c r="G21" s="46" t="s">
        <v>173</v>
      </c>
    </row>
    <row r="22" spans="1:7" ht="13.5" thickBot="1" x14ac:dyDescent="0.25">
      <c r="A22" s="51">
        <v>13</v>
      </c>
      <c r="B22" s="48" t="s">
        <v>205</v>
      </c>
      <c r="C22" s="48"/>
      <c r="D22" s="46">
        <v>7.72</v>
      </c>
      <c r="E22" s="46">
        <v>7.49</v>
      </c>
      <c r="F22" s="46">
        <v>-0.23</v>
      </c>
      <c r="G22" s="46" t="s">
        <v>166</v>
      </c>
    </row>
    <row r="23" spans="1:7" ht="13.5" thickBot="1" x14ac:dyDescent="0.25">
      <c r="A23" s="52">
        <v>14</v>
      </c>
      <c r="B23" s="48" t="s">
        <v>206</v>
      </c>
      <c r="C23" s="48"/>
      <c r="D23" s="46">
        <v>8.33</v>
      </c>
      <c r="E23" s="46">
        <v>8.8699999999999992</v>
      </c>
      <c r="F23" s="46">
        <v>0.54</v>
      </c>
      <c r="G23" s="46" t="s">
        <v>169</v>
      </c>
    </row>
    <row r="24" spans="1:7" ht="13.5" thickBot="1" x14ac:dyDescent="0.25">
      <c r="A24" s="51">
        <v>15</v>
      </c>
      <c r="B24" s="48" t="s">
        <v>207</v>
      </c>
      <c r="C24" s="48"/>
      <c r="D24" s="46">
        <v>7.47</v>
      </c>
      <c r="E24" s="46">
        <v>6.71</v>
      </c>
      <c r="F24" s="46">
        <v>-0.76</v>
      </c>
      <c r="G24" s="46" t="s">
        <v>171</v>
      </c>
    </row>
    <row r="25" spans="1:7" ht="13.5" thickBot="1" x14ac:dyDescent="0.25">
      <c r="A25" s="52">
        <v>16</v>
      </c>
      <c r="B25" s="48" t="s">
        <v>208</v>
      </c>
      <c r="C25" s="48"/>
      <c r="D25" s="46">
        <v>7.89</v>
      </c>
      <c r="E25" s="46">
        <v>7.62</v>
      </c>
      <c r="F25" s="46">
        <v>-0.27</v>
      </c>
      <c r="G25" s="46" t="s">
        <v>200</v>
      </c>
    </row>
    <row r="26" spans="1:7" ht="13.5" thickBot="1" x14ac:dyDescent="0.25">
      <c r="A26" s="51">
        <v>17</v>
      </c>
      <c r="B26" s="48" t="s">
        <v>209</v>
      </c>
      <c r="C26" s="48"/>
      <c r="D26" s="46">
        <v>8.15</v>
      </c>
      <c r="E26" s="46">
        <v>7.14</v>
      </c>
      <c r="F26" s="46">
        <v>-1.01</v>
      </c>
      <c r="G26" s="46" t="s">
        <v>177</v>
      </c>
    </row>
    <row r="27" spans="1:7" ht="13.5" thickBot="1" x14ac:dyDescent="0.25">
      <c r="A27" s="52">
        <v>18</v>
      </c>
      <c r="B27" s="48" t="s">
        <v>210</v>
      </c>
      <c r="C27" s="48"/>
      <c r="D27" s="46">
        <v>7.58</v>
      </c>
      <c r="E27" s="46">
        <v>7.02</v>
      </c>
      <c r="F27" s="46">
        <v>-0.56000000000000005</v>
      </c>
      <c r="G27" s="46" t="s">
        <v>183</v>
      </c>
    </row>
    <row r="28" spans="1:7" ht="13.5" thickBot="1" x14ac:dyDescent="0.25">
      <c r="A28" s="51">
        <v>19</v>
      </c>
      <c r="B28" s="48" t="s">
        <v>211</v>
      </c>
      <c r="C28" s="48"/>
      <c r="D28" s="46">
        <v>8.01</v>
      </c>
      <c r="E28" s="46">
        <v>7.53</v>
      </c>
      <c r="F28" s="46">
        <v>-0.48</v>
      </c>
      <c r="G28" s="46" t="s">
        <v>172</v>
      </c>
    </row>
    <row r="29" spans="1:7" ht="13.5" thickBot="1" x14ac:dyDescent="0.25">
      <c r="A29" s="52">
        <v>20</v>
      </c>
      <c r="B29" s="48" t="s">
        <v>212</v>
      </c>
      <c r="C29" s="48"/>
      <c r="D29" s="46">
        <v>7.98</v>
      </c>
      <c r="E29" s="46">
        <v>7.44</v>
      </c>
      <c r="F29" s="46">
        <v>-0.53</v>
      </c>
      <c r="G29" s="46" t="s">
        <v>185</v>
      </c>
    </row>
    <row r="30" spans="1:7" ht="13.5" thickBot="1" x14ac:dyDescent="0.25">
      <c r="A30" s="51">
        <v>21</v>
      </c>
      <c r="B30" s="48" t="s">
        <v>213</v>
      </c>
      <c r="C30" s="48"/>
      <c r="D30" s="46">
        <v>8.01</v>
      </c>
      <c r="E30" s="46">
        <v>6.86</v>
      </c>
      <c r="F30" s="46">
        <v>-1.1499999999999999</v>
      </c>
      <c r="G30" s="46" t="s">
        <v>175</v>
      </c>
    </row>
    <row r="31" spans="1:7" ht="13.5" thickBot="1" x14ac:dyDescent="0.25">
      <c r="A31" s="52">
        <v>22</v>
      </c>
      <c r="B31" s="48" t="s">
        <v>214</v>
      </c>
      <c r="C31" s="48"/>
      <c r="D31" s="46">
        <v>7.75</v>
      </c>
      <c r="E31" s="46">
        <v>7.19</v>
      </c>
      <c r="F31" s="46">
        <v>-0.55000000000000004</v>
      </c>
      <c r="G31" s="46" t="s">
        <v>181</v>
      </c>
    </row>
    <row r="32" spans="1:7" ht="13.5" thickBot="1" x14ac:dyDescent="0.25">
      <c r="A32" s="51">
        <v>23</v>
      </c>
      <c r="B32" s="48" t="s">
        <v>215</v>
      </c>
      <c r="C32" s="48"/>
      <c r="D32" s="46">
        <v>7.15</v>
      </c>
      <c r="E32" s="46">
        <v>6.48</v>
      </c>
      <c r="F32" s="46">
        <v>-0.67</v>
      </c>
      <c r="G32" s="46" t="s">
        <v>174</v>
      </c>
    </row>
    <row r="33" spans="1:7" ht="13.5" thickBot="1" x14ac:dyDescent="0.25">
      <c r="A33" s="52">
        <v>24</v>
      </c>
      <c r="B33" s="48" t="s">
        <v>216</v>
      </c>
      <c r="C33" s="48"/>
      <c r="D33" s="46">
        <v>7.45</v>
      </c>
      <c r="E33" s="46">
        <v>7.49</v>
      </c>
      <c r="F33" s="46">
        <v>0.04</v>
      </c>
      <c r="G33" s="46" t="s">
        <v>199</v>
      </c>
    </row>
    <row r="34" spans="1:7" ht="13.5" thickBot="1" x14ac:dyDescent="0.25">
      <c r="A34" s="51">
        <v>25</v>
      </c>
      <c r="B34" s="48" t="s">
        <v>217</v>
      </c>
      <c r="C34" s="48"/>
      <c r="D34" s="46">
        <v>8.01</v>
      </c>
      <c r="E34" s="46">
        <v>6.8</v>
      </c>
      <c r="F34" s="46">
        <v>-1.21</v>
      </c>
      <c r="G34" s="46" t="s">
        <v>164</v>
      </c>
    </row>
    <row r="35" spans="1:7" ht="13.5" thickBot="1" x14ac:dyDescent="0.25">
      <c r="A35" s="52">
        <v>26</v>
      </c>
      <c r="B35" s="48" t="s">
        <v>218</v>
      </c>
      <c r="C35" s="48"/>
      <c r="D35" s="46">
        <v>7.18</v>
      </c>
      <c r="E35" s="46">
        <v>7.06</v>
      </c>
      <c r="F35" s="46">
        <v>-0.12</v>
      </c>
      <c r="G35" s="46" t="s">
        <v>194</v>
      </c>
    </row>
    <row r="36" spans="1:7" ht="13.5" thickBot="1" x14ac:dyDescent="0.25">
      <c r="A36" s="51">
        <v>27</v>
      </c>
      <c r="B36" s="48" t="s">
        <v>219</v>
      </c>
      <c r="C36" s="48"/>
      <c r="D36" s="46">
        <v>7.5</v>
      </c>
      <c r="E36" s="46">
        <v>7.35</v>
      </c>
      <c r="F36" s="46">
        <v>-0.15</v>
      </c>
      <c r="G36" s="46" t="s">
        <v>195</v>
      </c>
    </row>
    <row r="37" spans="1:7" ht="13.5" thickBot="1" x14ac:dyDescent="0.25">
      <c r="A37" s="52">
        <v>28</v>
      </c>
      <c r="B37" s="45" t="s">
        <v>220</v>
      </c>
      <c r="C37" s="45"/>
      <c r="D37" s="46">
        <v>7.29</v>
      </c>
      <c r="E37" s="46">
        <v>6.71</v>
      </c>
      <c r="F37" s="46">
        <v>-0.57999999999999996</v>
      </c>
      <c r="G37" s="46" t="s">
        <v>187</v>
      </c>
    </row>
    <row r="38" spans="1:7" ht="13.5" thickBot="1" x14ac:dyDescent="0.25">
      <c r="A38" s="51">
        <v>29</v>
      </c>
      <c r="B38" s="49" t="s">
        <v>221</v>
      </c>
      <c r="C38" s="49"/>
      <c r="D38" s="46">
        <v>8.4499999999999993</v>
      </c>
      <c r="E38" s="46">
        <v>7.65</v>
      </c>
      <c r="F38" s="45">
        <v>-0.8</v>
      </c>
      <c r="G38" s="45" t="s">
        <v>192</v>
      </c>
    </row>
    <row r="39" spans="1:7" ht="13.5" thickBot="1" x14ac:dyDescent="0.25">
      <c r="A39" s="52">
        <v>30</v>
      </c>
      <c r="B39" s="49" t="s">
        <v>222</v>
      </c>
      <c r="C39" s="49"/>
      <c r="D39" s="47"/>
      <c r="E39" s="47"/>
      <c r="F39" s="47"/>
      <c r="G39" s="47"/>
    </row>
    <row r="40" spans="1:7" ht="13.5" thickBot="1" x14ac:dyDescent="0.25">
      <c r="A40" s="51">
        <v>31</v>
      </c>
      <c r="B40" s="46" t="s">
        <v>223</v>
      </c>
      <c r="C40" s="46"/>
      <c r="D40" s="46">
        <v>6.68</v>
      </c>
      <c r="E40" s="46">
        <v>6.52</v>
      </c>
      <c r="F40" s="46">
        <v>-0.17</v>
      </c>
      <c r="G40" s="46" t="s">
        <v>164</v>
      </c>
    </row>
    <row r="41" spans="1:7" ht="13.5" thickBot="1" x14ac:dyDescent="0.25">
      <c r="A41" s="52">
        <v>32</v>
      </c>
      <c r="B41" s="46" t="s">
        <v>224</v>
      </c>
      <c r="C41" s="46"/>
      <c r="D41" s="46">
        <v>6.51</v>
      </c>
      <c r="E41" s="46">
        <v>6.66</v>
      </c>
      <c r="F41" s="46">
        <v>0.15</v>
      </c>
      <c r="G41" s="46" t="s">
        <v>179</v>
      </c>
    </row>
    <row r="42" spans="1:7" ht="13.5" thickBot="1" x14ac:dyDescent="0.25">
      <c r="A42" s="51">
        <v>33</v>
      </c>
      <c r="B42" s="46" t="s">
        <v>225</v>
      </c>
      <c r="C42" s="46"/>
      <c r="D42" s="46">
        <v>6.03</v>
      </c>
      <c r="E42" s="46">
        <v>6.48</v>
      </c>
      <c r="F42" s="46">
        <v>0.45</v>
      </c>
      <c r="G42" s="46" t="s">
        <v>180</v>
      </c>
    </row>
    <row r="43" spans="1:7" ht="13.5" thickBot="1" x14ac:dyDescent="0.25">
      <c r="A43" s="52">
        <v>34</v>
      </c>
      <c r="B43" s="46" t="s">
        <v>226</v>
      </c>
      <c r="C43" s="46"/>
      <c r="D43" s="46">
        <v>6.39</v>
      </c>
      <c r="E43" s="46">
        <v>7.08</v>
      </c>
      <c r="F43" s="46">
        <v>0.68</v>
      </c>
      <c r="G43" s="46" t="s">
        <v>188</v>
      </c>
    </row>
    <row r="44" spans="1:7" ht="13.5" thickBot="1" x14ac:dyDescent="0.25">
      <c r="A44" s="51">
        <v>35</v>
      </c>
      <c r="B44" s="48" t="s">
        <v>227</v>
      </c>
      <c r="C44" s="48"/>
      <c r="D44" s="46">
        <v>6.37</v>
      </c>
      <c r="E44" s="46">
        <v>6.82</v>
      </c>
      <c r="F44" s="46">
        <v>0.45</v>
      </c>
      <c r="G44" s="46" t="s">
        <v>177</v>
      </c>
    </row>
    <row r="45" spans="1:7" ht="13.5" thickBot="1" x14ac:dyDescent="0.25">
      <c r="A45" s="52">
        <v>36</v>
      </c>
      <c r="B45" s="49" t="s">
        <v>228</v>
      </c>
      <c r="C45" s="49"/>
      <c r="D45" s="46">
        <v>7.15</v>
      </c>
      <c r="E45" s="46">
        <v>7.12</v>
      </c>
      <c r="F45" s="46">
        <v>-0.03</v>
      </c>
      <c r="G45" s="46" t="s">
        <v>175</v>
      </c>
    </row>
    <row r="46" spans="1:7" ht="13.5" thickBot="1" x14ac:dyDescent="0.25">
      <c r="A46" s="51">
        <v>37</v>
      </c>
      <c r="B46" s="46" t="s">
        <v>229</v>
      </c>
      <c r="C46" s="46"/>
      <c r="D46" s="46">
        <v>6.13</v>
      </c>
      <c r="E46" s="46">
        <v>6.6</v>
      </c>
      <c r="F46" s="46">
        <v>0.47</v>
      </c>
      <c r="G46" s="46" t="s">
        <v>178</v>
      </c>
    </row>
    <row r="47" spans="1:7" ht="13.5" thickBot="1" x14ac:dyDescent="0.25">
      <c r="A47" s="52">
        <v>38</v>
      </c>
      <c r="B47" s="46" t="s">
        <v>230</v>
      </c>
      <c r="C47" s="46"/>
      <c r="D47" s="46">
        <v>6.03</v>
      </c>
      <c r="E47" s="46">
        <v>6.54</v>
      </c>
      <c r="F47" s="46">
        <v>0.51</v>
      </c>
      <c r="G47" s="46" t="s">
        <v>190</v>
      </c>
    </row>
    <row r="48" spans="1:7" ht="13.5" thickBot="1" x14ac:dyDescent="0.25">
      <c r="A48" s="51">
        <v>39</v>
      </c>
      <c r="B48" s="46" t="s">
        <v>231</v>
      </c>
      <c r="C48" s="46"/>
      <c r="D48" s="46">
        <v>6.42</v>
      </c>
      <c r="E48" s="46">
        <v>7.01</v>
      </c>
      <c r="F48" s="46">
        <v>0.59</v>
      </c>
      <c r="G48" s="46" t="s">
        <v>184</v>
      </c>
    </row>
    <row r="49" spans="1:7" ht="13.5" thickBot="1" x14ac:dyDescent="0.25">
      <c r="A49" s="52">
        <v>40</v>
      </c>
      <c r="B49" s="48" t="s">
        <v>232</v>
      </c>
      <c r="C49" s="48"/>
      <c r="D49" s="46">
        <v>6.22</v>
      </c>
      <c r="E49" s="46">
        <v>6.54</v>
      </c>
      <c r="F49" s="46">
        <v>0.32</v>
      </c>
      <c r="G49" s="46" t="s">
        <v>168</v>
      </c>
    </row>
    <row r="50" spans="1:7" ht="13.5" thickBot="1" x14ac:dyDescent="0.25">
      <c r="A50" s="51">
        <v>41</v>
      </c>
      <c r="B50" s="48" t="s">
        <v>233</v>
      </c>
      <c r="C50" s="48"/>
      <c r="D50" s="47"/>
      <c r="E50" s="47"/>
      <c r="F50" s="47"/>
      <c r="G50" s="47"/>
    </row>
    <row r="51" spans="1:7" ht="13.5" thickBot="1" x14ac:dyDescent="0.25">
      <c r="A51" s="52">
        <v>42</v>
      </c>
      <c r="B51" s="46" t="s">
        <v>234</v>
      </c>
      <c r="C51" s="46"/>
      <c r="D51" s="46">
        <v>5.7</v>
      </c>
      <c r="E51" s="46">
        <v>6.49</v>
      </c>
      <c r="F51" s="46">
        <v>0.78</v>
      </c>
      <c r="G51" s="46" t="s">
        <v>192</v>
      </c>
    </row>
    <row r="52" spans="1:7" ht="13.5" thickBot="1" x14ac:dyDescent="0.25">
      <c r="A52" s="51">
        <v>43</v>
      </c>
      <c r="B52" s="49" t="s">
        <v>235</v>
      </c>
      <c r="C52" s="49"/>
      <c r="D52" s="46">
        <v>5.47</v>
      </c>
      <c r="E52" s="46">
        <v>6.76</v>
      </c>
      <c r="F52" s="46">
        <v>1.29</v>
      </c>
      <c r="G52" s="46" t="s">
        <v>171</v>
      </c>
    </row>
  </sheetData>
  <mergeCells count="3">
    <mergeCell ref="A5:A6"/>
    <mergeCell ref="B5:B6"/>
    <mergeCell ref="D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B92B-B2ED-4567-AF4C-F2C855550AF1}">
  <dimension ref="A1:N53"/>
  <sheetViews>
    <sheetView view="pageLayout" zoomScale="70" zoomScaleNormal="85" zoomScaleSheetLayoutView="100" zoomScalePageLayoutView="70" workbookViewId="0">
      <selection activeCell="R10" sqref="R10"/>
    </sheetView>
  </sheetViews>
  <sheetFormatPr defaultRowHeight="19.5" customHeight="1" x14ac:dyDescent="0.25"/>
  <cols>
    <col min="1" max="1" width="4.85546875" style="2" customWidth="1"/>
    <col min="2" max="2" width="29.28515625" style="2" customWidth="1"/>
    <col min="3" max="3" width="7.7109375" style="2" customWidth="1"/>
    <col min="4" max="4" width="6.28515625" style="2" customWidth="1"/>
    <col min="5" max="5" width="7.7109375" style="13" customWidth="1"/>
    <col min="6" max="6" width="5.85546875" style="13" customWidth="1"/>
    <col min="7" max="7" width="7.7109375" style="2" customWidth="1"/>
    <col min="8" max="8" width="6.28515625" style="2" customWidth="1"/>
    <col min="9" max="10" width="7.7109375" style="2" hidden="1" customWidth="1"/>
    <col min="11" max="11" width="7.7109375" style="2" customWidth="1"/>
    <col min="12" max="12" width="19.42578125" style="2" customWidth="1"/>
    <col min="13" max="13" width="6.28515625" style="2" customWidth="1"/>
    <col min="14" max="14" width="18.140625" style="2" customWidth="1"/>
    <col min="15" max="16384" width="9.140625" style="2"/>
  </cols>
  <sheetData>
    <row r="1" spans="1:14" ht="18.75" x14ac:dyDescent="0.25">
      <c r="A1" s="265" t="s">
        <v>367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s="1" customFormat="1" ht="24" customHeight="1" x14ac:dyDescent="0.25">
      <c r="A2" s="273" t="s">
        <v>1</v>
      </c>
      <c r="B2" s="273" t="s">
        <v>2</v>
      </c>
      <c r="C2" s="272">
        <v>2020</v>
      </c>
      <c r="D2" s="272"/>
      <c r="E2" s="272">
        <v>2021</v>
      </c>
      <c r="F2" s="272"/>
      <c r="G2" s="273">
        <v>2022</v>
      </c>
      <c r="H2" s="273"/>
      <c r="I2" s="272" t="s">
        <v>236</v>
      </c>
      <c r="J2" s="272"/>
      <c r="K2" s="272" t="s">
        <v>365</v>
      </c>
      <c r="L2" s="272"/>
      <c r="M2" s="272"/>
      <c r="N2" s="272"/>
    </row>
    <row r="3" spans="1:14" s="1" customFormat="1" ht="22.5" customHeight="1" x14ac:dyDescent="0.25">
      <c r="A3" s="273"/>
      <c r="B3" s="273"/>
      <c r="C3" s="3" t="s">
        <v>3</v>
      </c>
      <c r="D3" s="3" t="s">
        <v>4</v>
      </c>
      <c r="E3" s="3" t="s">
        <v>3</v>
      </c>
      <c r="F3" s="3" t="s">
        <v>4</v>
      </c>
      <c r="G3" s="3" t="s">
        <v>3</v>
      </c>
      <c r="H3" s="3" t="s">
        <v>4</v>
      </c>
      <c r="I3" s="3" t="s">
        <v>3</v>
      </c>
      <c r="J3" s="3" t="s">
        <v>4</v>
      </c>
      <c r="K3" s="3" t="s">
        <v>3</v>
      </c>
      <c r="L3" s="3" t="s">
        <v>366</v>
      </c>
      <c r="M3" s="3" t="s">
        <v>4</v>
      </c>
      <c r="N3" s="3" t="s">
        <v>368</v>
      </c>
    </row>
    <row r="4" spans="1:14" ht="20.25" customHeight="1" x14ac:dyDescent="0.25">
      <c r="A4" s="4">
        <v>1</v>
      </c>
      <c r="B4" s="5" t="s">
        <v>10</v>
      </c>
      <c r="C4" s="6">
        <v>7.5046174142480213</v>
      </c>
      <c r="D4" s="7">
        <f t="shared" ref="D4:D9" si="0">RANK(C4,$C$4:$C$50)</f>
        <v>1</v>
      </c>
      <c r="E4" s="4">
        <v>7.62</v>
      </c>
      <c r="F4" s="7">
        <f t="shared" ref="F4:F9" si="1">RANK(E4,$E$4:$E$50)</f>
        <v>3</v>
      </c>
      <c r="G4" s="8">
        <v>8.27</v>
      </c>
      <c r="H4" s="8">
        <f t="shared" ref="H4:H9" si="2">RANK(G4,G$4:G$50,0)</f>
        <v>1</v>
      </c>
      <c r="I4" s="14">
        <v>7.7306547619047619</v>
      </c>
      <c r="J4" s="8">
        <f t="shared" ref="J4:J35" si="3">RANK(I4,I$4:I$52,0)</f>
        <v>1</v>
      </c>
      <c r="K4" s="14">
        <v>7.6135714285714284</v>
      </c>
      <c r="L4" s="14">
        <f t="shared" ref="L4:L9" si="4">K4-G4</f>
        <v>-0.65642857142857114</v>
      </c>
      <c r="M4" s="8">
        <f t="shared" ref="M4:M50" si="5">RANK(K4,K$4:K$52,0)</f>
        <v>1</v>
      </c>
      <c r="N4" s="4">
        <f t="shared" ref="N4:N9" si="6">H4-M4</f>
        <v>0</v>
      </c>
    </row>
    <row r="5" spans="1:14" ht="20.25" customHeight="1" x14ac:dyDescent="0.25">
      <c r="A5" s="4">
        <v>2</v>
      </c>
      <c r="B5" s="5" t="s">
        <v>14</v>
      </c>
      <c r="C5" s="6">
        <v>6.778688524590164</v>
      </c>
      <c r="D5" s="7">
        <f t="shared" si="0"/>
        <v>9</v>
      </c>
      <c r="E5" s="4">
        <v>7.18</v>
      </c>
      <c r="F5" s="7">
        <f t="shared" si="1"/>
        <v>8</v>
      </c>
      <c r="G5" s="8">
        <v>7.78</v>
      </c>
      <c r="H5" s="8">
        <f t="shared" si="2"/>
        <v>6</v>
      </c>
      <c r="I5" s="14">
        <v>7.0296546546546548</v>
      </c>
      <c r="J5" s="8">
        <f t="shared" si="3"/>
        <v>4</v>
      </c>
      <c r="K5" s="14">
        <v>7.3661919040479757</v>
      </c>
      <c r="L5" s="14">
        <f t="shared" si="4"/>
        <v>-0.4138080959520245</v>
      </c>
      <c r="M5" s="8">
        <f t="shared" si="5"/>
        <v>2</v>
      </c>
      <c r="N5" s="4">
        <f t="shared" si="6"/>
        <v>4</v>
      </c>
    </row>
    <row r="6" spans="1:14" ht="20.25" customHeight="1" x14ac:dyDescent="0.25">
      <c r="A6" s="4">
        <v>3</v>
      </c>
      <c r="B6" s="5" t="s">
        <v>11</v>
      </c>
      <c r="C6" s="6">
        <v>6.786458333333333</v>
      </c>
      <c r="D6" s="7">
        <f t="shared" si="0"/>
        <v>8</v>
      </c>
      <c r="E6" s="4">
        <v>7.38</v>
      </c>
      <c r="F6" s="7">
        <f t="shared" si="1"/>
        <v>4</v>
      </c>
      <c r="G6" s="8">
        <v>8.01</v>
      </c>
      <c r="H6" s="8">
        <f t="shared" si="2"/>
        <v>3</v>
      </c>
      <c r="I6" s="14">
        <v>7.3831238273921196</v>
      </c>
      <c r="J6" s="8">
        <f t="shared" si="3"/>
        <v>2</v>
      </c>
      <c r="K6" s="16">
        <v>7.3358348968105069</v>
      </c>
      <c r="L6" s="14">
        <f t="shared" si="4"/>
        <v>-0.67416510318949285</v>
      </c>
      <c r="M6" s="8">
        <f t="shared" si="5"/>
        <v>3</v>
      </c>
      <c r="N6" s="4">
        <f t="shared" si="6"/>
        <v>0</v>
      </c>
    </row>
    <row r="7" spans="1:14" ht="20.25" customHeight="1" x14ac:dyDescent="0.25">
      <c r="A7" s="4">
        <v>4</v>
      </c>
      <c r="B7" s="5" t="s">
        <v>15</v>
      </c>
      <c r="C7" s="6">
        <v>7.0042444821731751</v>
      </c>
      <c r="D7" s="7">
        <f t="shared" si="0"/>
        <v>3</v>
      </c>
      <c r="E7" s="4">
        <v>7.69</v>
      </c>
      <c r="F7" s="7">
        <f t="shared" si="1"/>
        <v>2</v>
      </c>
      <c r="G7" s="8">
        <v>7.73</v>
      </c>
      <c r="H7" s="8">
        <f t="shared" si="2"/>
        <v>7</v>
      </c>
      <c r="I7" s="14">
        <v>6.8603305785123965</v>
      </c>
      <c r="J7" s="8">
        <f t="shared" si="3"/>
        <v>7</v>
      </c>
      <c r="K7" s="14">
        <v>7.2882059800664454</v>
      </c>
      <c r="L7" s="14">
        <f t="shared" si="4"/>
        <v>-0.44179401993355505</v>
      </c>
      <c r="M7" s="8">
        <f t="shared" si="5"/>
        <v>4</v>
      </c>
      <c r="N7" s="4">
        <f t="shared" si="6"/>
        <v>3</v>
      </c>
    </row>
    <row r="8" spans="1:14" ht="20.25" customHeight="1" x14ac:dyDescent="0.25">
      <c r="A8" s="4">
        <v>5</v>
      </c>
      <c r="B8" s="5" t="s">
        <v>42</v>
      </c>
      <c r="C8" s="6">
        <v>7</v>
      </c>
      <c r="D8" s="7">
        <f t="shared" si="0"/>
        <v>4</v>
      </c>
      <c r="E8" s="4">
        <v>7.84</v>
      </c>
      <c r="F8" s="7">
        <f t="shared" si="1"/>
        <v>1</v>
      </c>
      <c r="G8" s="8">
        <v>8.14</v>
      </c>
      <c r="H8" s="8">
        <f t="shared" si="2"/>
        <v>2</v>
      </c>
      <c r="I8" s="14">
        <v>6.1136363636363633</v>
      </c>
      <c r="J8" s="8">
        <f t="shared" si="3"/>
        <v>24</v>
      </c>
      <c r="K8" s="14">
        <v>7.1363636363636367</v>
      </c>
      <c r="L8" s="14">
        <f t="shared" si="4"/>
        <v>-1.0036363636363639</v>
      </c>
      <c r="M8" s="8">
        <f t="shared" si="5"/>
        <v>5</v>
      </c>
      <c r="N8" s="4">
        <f t="shared" si="6"/>
        <v>-3</v>
      </c>
    </row>
    <row r="9" spans="1:14" ht="20.25" customHeight="1" x14ac:dyDescent="0.25">
      <c r="A9" s="4">
        <v>6</v>
      </c>
      <c r="B9" s="5" t="s">
        <v>12</v>
      </c>
      <c r="C9" s="6">
        <v>6.8893568147013786</v>
      </c>
      <c r="D9" s="7">
        <f t="shared" si="0"/>
        <v>6</v>
      </c>
      <c r="E9" s="4">
        <v>7.22</v>
      </c>
      <c r="F9" s="7">
        <f t="shared" si="1"/>
        <v>7</v>
      </c>
      <c r="G9" s="8">
        <v>7.9</v>
      </c>
      <c r="H9" s="8">
        <f t="shared" si="2"/>
        <v>4</v>
      </c>
      <c r="I9" s="14">
        <v>6.9563981042654035</v>
      </c>
      <c r="J9" s="8">
        <f t="shared" si="3"/>
        <v>5</v>
      </c>
      <c r="K9" s="14">
        <v>7.0723892405063289</v>
      </c>
      <c r="L9" s="14">
        <f t="shared" si="4"/>
        <v>-0.82761075949367147</v>
      </c>
      <c r="M9" s="8">
        <f t="shared" si="5"/>
        <v>6</v>
      </c>
      <c r="N9" s="4">
        <f t="shared" si="6"/>
        <v>-2</v>
      </c>
    </row>
    <row r="10" spans="1:14" ht="20.25" customHeight="1" x14ac:dyDescent="0.25">
      <c r="A10" s="4">
        <v>7</v>
      </c>
      <c r="B10" s="5" t="s">
        <v>54</v>
      </c>
      <c r="C10" s="6"/>
      <c r="D10" s="7"/>
      <c r="E10" s="4"/>
      <c r="F10" s="7"/>
      <c r="G10" s="8"/>
      <c r="H10" s="8"/>
      <c r="I10" s="14">
        <v>6.1463414634146343</v>
      </c>
      <c r="J10" s="8">
        <f t="shared" si="3"/>
        <v>23</v>
      </c>
      <c r="K10" s="14">
        <v>7.0487804878048781</v>
      </c>
      <c r="L10" s="14"/>
      <c r="M10" s="8">
        <f t="shared" si="5"/>
        <v>7</v>
      </c>
      <c r="N10" s="5"/>
    </row>
    <row r="11" spans="1:14" ht="20.25" customHeight="1" x14ac:dyDescent="0.25">
      <c r="A11" s="4">
        <v>8</v>
      </c>
      <c r="B11" s="5" t="s">
        <v>16</v>
      </c>
      <c r="C11" s="6">
        <v>7.1237244897959187</v>
      </c>
      <c r="D11" s="7">
        <f t="shared" ref="D11:D29" si="7">RANK(C11,$C$4:$C$50)</f>
        <v>2</v>
      </c>
      <c r="E11" s="4">
        <v>7.06</v>
      </c>
      <c r="F11" s="7">
        <f t="shared" ref="F11:F41" si="8">RANK(E11,$E$4:$E$50)</f>
        <v>10</v>
      </c>
      <c r="G11" s="8">
        <v>7.68</v>
      </c>
      <c r="H11" s="8">
        <f t="shared" ref="H11:H41" si="9">RANK(G11,G$4:G$50,0)</f>
        <v>8</v>
      </c>
      <c r="I11" s="14">
        <v>7.0802047781569968</v>
      </c>
      <c r="J11" s="8">
        <f t="shared" si="3"/>
        <v>3</v>
      </c>
      <c r="K11" s="14">
        <v>6.9600515463917523</v>
      </c>
      <c r="L11" s="14">
        <f t="shared" ref="L11:L41" si="10">K11-G11</f>
        <v>-0.71994845360824744</v>
      </c>
      <c r="M11" s="8">
        <f t="shared" si="5"/>
        <v>8</v>
      </c>
      <c r="N11" s="4">
        <f t="shared" ref="N11:N41" si="11">H11-M11</f>
        <v>0</v>
      </c>
    </row>
    <row r="12" spans="1:14" ht="20.25" customHeight="1" x14ac:dyDescent="0.25">
      <c r="A12" s="4">
        <v>9</v>
      </c>
      <c r="B12" s="5" t="s">
        <v>29</v>
      </c>
      <c r="C12" s="6">
        <v>6.0100472813238772</v>
      </c>
      <c r="D12" s="7">
        <f t="shared" si="7"/>
        <v>19</v>
      </c>
      <c r="E12" s="4">
        <v>6.64</v>
      </c>
      <c r="F12" s="7">
        <f t="shared" si="8"/>
        <v>18</v>
      </c>
      <c r="G12" s="8">
        <v>7.19</v>
      </c>
      <c r="H12" s="8">
        <f t="shared" si="9"/>
        <v>21</v>
      </c>
      <c r="I12" s="14">
        <v>6.6973067915690869</v>
      </c>
      <c r="J12" s="8">
        <f t="shared" si="3"/>
        <v>12</v>
      </c>
      <c r="K12" s="14">
        <v>6.956674473067916</v>
      </c>
      <c r="L12" s="14">
        <f t="shared" si="10"/>
        <v>-0.23332552693208441</v>
      </c>
      <c r="M12" s="8">
        <f t="shared" si="5"/>
        <v>9</v>
      </c>
      <c r="N12" s="4">
        <f t="shared" si="11"/>
        <v>12</v>
      </c>
    </row>
    <row r="13" spans="1:14" ht="20.25" customHeight="1" x14ac:dyDescent="0.25">
      <c r="A13" s="4">
        <v>10</v>
      </c>
      <c r="B13" s="5" t="s">
        <v>20</v>
      </c>
      <c r="C13" s="6">
        <v>6.959405144694534</v>
      </c>
      <c r="D13" s="7">
        <f t="shared" si="7"/>
        <v>5</v>
      </c>
      <c r="E13" s="4">
        <v>7.23</v>
      </c>
      <c r="F13" s="7">
        <f t="shared" si="8"/>
        <v>6</v>
      </c>
      <c r="G13" s="8">
        <v>7.56</v>
      </c>
      <c r="H13" s="8">
        <f t="shared" si="9"/>
        <v>12</v>
      </c>
      <c r="I13" s="14">
        <v>6.8536585365853657</v>
      </c>
      <c r="J13" s="8">
        <f t="shared" si="3"/>
        <v>8</v>
      </c>
      <c r="K13" s="14">
        <v>6.934146341463415</v>
      </c>
      <c r="L13" s="14">
        <f t="shared" si="10"/>
        <v>-0.62585365853658459</v>
      </c>
      <c r="M13" s="8">
        <f t="shared" si="5"/>
        <v>10</v>
      </c>
      <c r="N13" s="4">
        <f t="shared" si="11"/>
        <v>2</v>
      </c>
    </row>
    <row r="14" spans="1:14" ht="20.25" customHeight="1" x14ac:dyDescent="0.25">
      <c r="A14" s="4">
        <v>11</v>
      </c>
      <c r="B14" s="5" t="s">
        <v>13</v>
      </c>
      <c r="C14" s="6">
        <v>6.7522026431718061</v>
      </c>
      <c r="D14" s="7">
        <f t="shared" si="7"/>
        <v>10</v>
      </c>
      <c r="E14" s="4">
        <v>7.28</v>
      </c>
      <c r="F14" s="7">
        <f t="shared" si="8"/>
        <v>5</v>
      </c>
      <c r="G14" s="8">
        <v>7.82</v>
      </c>
      <c r="H14" s="8">
        <f t="shared" si="9"/>
        <v>5</v>
      </c>
      <c r="I14" s="14">
        <v>6.5426315789473684</v>
      </c>
      <c r="J14" s="8">
        <f t="shared" si="3"/>
        <v>14</v>
      </c>
      <c r="K14" s="14">
        <v>6.9184210526315786</v>
      </c>
      <c r="L14" s="14">
        <f t="shared" si="10"/>
        <v>-0.9015789473684217</v>
      </c>
      <c r="M14" s="8">
        <f t="shared" si="5"/>
        <v>11</v>
      </c>
      <c r="N14" s="4">
        <f t="shared" si="11"/>
        <v>-6</v>
      </c>
    </row>
    <row r="15" spans="1:14" ht="20.25" customHeight="1" x14ac:dyDescent="0.25">
      <c r="A15" s="4">
        <v>12</v>
      </c>
      <c r="B15" s="5" t="s">
        <v>30</v>
      </c>
      <c r="C15" s="6">
        <v>5.8408088235294118</v>
      </c>
      <c r="D15" s="7">
        <f t="shared" si="7"/>
        <v>21</v>
      </c>
      <c r="E15" s="4">
        <v>6.83</v>
      </c>
      <c r="F15" s="7">
        <f t="shared" si="8"/>
        <v>14</v>
      </c>
      <c r="G15" s="8">
        <v>7.03</v>
      </c>
      <c r="H15" s="8">
        <f t="shared" si="9"/>
        <v>22</v>
      </c>
      <c r="I15" s="14">
        <v>6.8220720720720722</v>
      </c>
      <c r="J15" s="8">
        <f t="shared" si="3"/>
        <v>9</v>
      </c>
      <c r="K15" s="14">
        <v>6.7038980509745123</v>
      </c>
      <c r="L15" s="14">
        <f t="shared" si="10"/>
        <v>-0.32610194902548795</v>
      </c>
      <c r="M15" s="8">
        <f t="shared" si="5"/>
        <v>12</v>
      </c>
      <c r="N15" s="4">
        <f t="shared" si="11"/>
        <v>10</v>
      </c>
    </row>
    <row r="16" spans="1:14" ht="20.25" customHeight="1" x14ac:dyDescent="0.25">
      <c r="A16" s="4">
        <v>13</v>
      </c>
      <c r="B16" s="5" t="s">
        <v>17</v>
      </c>
      <c r="C16" s="6">
        <v>6.1816770186335406</v>
      </c>
      <c r="D16" s="7">
        <f t="shared" si="7"/>
        <v>16</v>
      </c>
      <c r="E16" s="4">
        <v>6.93</v>
      </c>
      <c r="F16" s="7">
        <f t="shared" si="8"/>
        <v>13</v>
      </c>
      <c r="G16" s="8">
        <v>7.66</v>
      </c>
      <c r="H16" s="8">
        <f t="shared" si="9"/>
        <v>9</v>
      </c>
      <c r="I16" s="14">
        <v>6.7900280898876408</v>
      </c>
      <c r="J16" s="8">
        <f t="shared" si="3"/>
        <v>11</v>
      </c>
      <c r="K16" s="14">
        <v>6.6901785714285715</v>
      </c>
      <c r="L16" s="14">
        <f t="shared" si="10"/>
        <v>-0.96982142857142861</v>
      </c>
      <c r="M16" s="8">
        <f t="shared" si="5"/>
        <v>13</v>
      </c>
      <c r="N16" s="4">
        <f t="shared" si="11"/>
        <v>-4</v>
      </c>
    </row>
    <row r="17" spans="1:14" ht="20.25" customHeight="1" x14ac:dyDescent="0.25">
      <c r="A17" s="4">
        <v>14</v>
      </c>
      <c r="B17" s="5" t="s">
        <v>19</v>
      </c>
      <c r="C17" s="6">
        <v>6.7913694721825966</v>
      </c>
      <c r="D17" s="7">
        <f t="shared" si="7"/>
        <v>7</v>
      </c>
      <c r="E17" s="4">
        <v>7.16</v>
      </c>
      <c r="F17" s="7">
        <f t="shared" si="8"/>
        <v>9</v>
      </c>
      <c r="G17" s="8">
        <v>7.57</v>
      </c>
      <c r="H17" s="8">
        <f t="shared" si="9"/>
        <v>11</v>
      </c>
      <c r="I17" s="14">
        <v>6.4087243401759535</v>
      </c>
      <c r="J17" s="8">
        <f t="shared" si="3"/>
        <v>18</v>
      </c>
      <c r="K17" s="14">
        <v>6.6095588235294116</v>
      </c>
      <c r="L17" s="14">
        <f t="shared" si="10"/>
        <v>-0.96044117647058869</v>
      </c>
      <c r="M17" s="8">
        <f t="shared" si="5"/>
        <v>14</v>
      </c>
      <c r="N17" s="4">
        <f t="shared" si="11"/>
        <v>-3</v>
      </c>
    </row>
    <row r="18" spans="1:14" ht="20.25" customHeight="1" x14ac:dyDescent="0.25">
      <c r="A18" s="4">
        <v>15</v>
      </c>
      <c r="B18" s="5" t="s">
        <v>23</v>
      </c>
      <c r="C18" s="6">
        <v>6.4265658747300218</v>
      </c>
      <c r="D18" s="7">
        <f t="shared" si="7"/>
        <v>12</v>
      </c>
      <c r="E18" s="4">
        <v>6.99</v>
      </c>
      <c r="F18" s="7">
        <f t="shared" si="8"/>
        <v>12</v>
      </c>
      <c r="G18" s="8">
        <v>7.49</v>
      </c>
      <c r="H18" s="8">
        <f t="shared" si="9"/>
        <v>15</v>
      </c>
      <c r="I18" s="14">
        <v>6.5424528301886795</v>
      </c>
      <c r="J18" s="8">
        <f t="shared" si="3"/>
        <v>15</v>
      </c>
      <c r="K18" s="14">
        <v>6.5736842105263156</v>
      </c>
      <c r="L18" s="14">
        <f t="shared" si="10"/>
        <v>-0.91631578947368464</v>
      </c>
      <c r="M18" s="8">
        <f t="shared" si="5"/>
        <v>15</v>
      </c>
      <c r="N18" s="4">
        <f t="shared" si="11"/>
        <v>0</v>
      </c>
    </row>
    <row r="19" spans="1:14" ht="20.25" customHeight="1" x14ac:dyDescent="0.25">
      <c r="A19" s="4">
        <v>16</v>
      </c>
      <c r="B19" s="5" t="s">
        <v>18</v>
      </c>
      <c r="C19" s="6">
        <v>6.5026785714285715</v>
      </c>
      <c r="D19" s="7">
        <f t="shared" si="7"/>
        <v>11</v>
      </c>
      <c r="E19" s="4">
        <v>6.78</v>
      </c>
      <c r="F19" s="7">
        <f t="shared" si="8"/>
        <v>15</v>
      </c>
      <c r="G19" s="8">
        <v>7.61</v>
      </c>
      <c r="H19" s="8">
        <f t="shared" si="9"/>
        <v>10</v>
      </c>
      <c r="I19" s="14">
        <v>6.4024280575539567</v>
      </c>
      <c r="J19" s="8">
        <f t="shared" si="3"/>
        <v>19</v>
      </c>
      <c r="K19" s="14">
        <v>6.561036036036036</v>
      </c>
      <c r="L19" s="14">
        <f t="shared" si="10"/>
        <v>-1.0489639639639643</v>
      </c>
      <c r="M19" s="8">
        <f t="shared" si="5"/>
        <v>16</v>
      </c>
      <c r="N19" s="4">
        <f t="shared" si="11"/>
        <v>-6</v>
      </c>
    </row>
    <row r="20" spans="1:14" ht="20.25" customHeight="1" x14ac:dyDescent="0.25">
      <c r="A20" s="4">
        <v>17</v>
      </c>
      <c r="B20" s="5" t="s">
        <v>27</v>
      </c>
      <c r="C20" s="6">
        <v>6.3816901408450706</v>
      </c>
      <c r="D20" s="7">
        <f t="shared" si="7"/>
        <v>13</v>
      </c>
      <c r="E20" s="4">
        <v>7.05</v>
      </c>
      <c r="F20" s="7">
        <f t="shared" si="8"/>
        <v>11</v>
      </c>
      <c r="G20" s="8">
        <v>7.25</v>
      </c>
      <c r="H20" s="8">
        <f t="shared" si="9"/>
        <v>19</v>
      </c>
      <c r="I20" s="14">
        <v>6.1645427286356824</v>
      </c>
      <c r="J20" s="8">
        <f t="shared" si="3"/>
        <v>22</v>
      </c>
      <c r="K20" s="14">
        <v>6.5486425339366514</v>
      </c>
      <c r="L20" s="14">
        <f t="shared" si="10"/>
        <v>-0.70135746606334859</v>
      </c>
      <c r="M20" s="8">
        <f t="shared" si="5"/>
        <v>17</v>
      </c>
      <c r="N20" s="4">
        <f t="shared" si="11"/>
        <v>2</v>
      </c>
    </row>
    <row r="21" spans="1:14" ht="20.25" customHeight="1" x14ac:dyDescent="0.25">
      <c r="A21" s="4">
        <v>18</v>
      </c>
      <c r="B21" s="5" t="s">
        <v>24</v>
      </c>
      <c r="C21" s="6">
        <v>6.3621926229508201</v>
      </c>
      <c r="D21" s="7">
        <f t="shared" si="7"/>
        <v>14</v>
      </c>
      <c r="E21" s="4">
        <v>6.72</v>
      </c>
      <c r="F21" s="7">
        <f t="shared" si="8"/>
        <v>16</v>
      </c>
      <c r="G21" s="8">
        <v>7.36</v>
      </c>
      <c r="H21" s="8">
        <f t="shared" si="9"/>
        <v>16</v>
      </c>
      <c r="I21" s="14">
        <v>6.3593096234309625</v>
      </c>
      <c r="J21" s="8">
        <f t="shared" si="3"/>
        <v>20</v>
      </c>
      <c r="K21" s="14">
        <v>6.5272536687631026</v>
      </c>
      <c r="L21" s="14">
        <f t="shared" si="10"/>
        <v>-0.83274633123689767</v>
      </c>
      <c r="M21" s="8">
        <f t="shared" si="5"/>
        <v>18</v>
      </c>
      <c r="N21" s="4">
        <f t="shared" si="11"/>
        <v>-2</v>
      </c>
    </row>
    <row r="22" spans="1:14" ht="20.25" customHeight="1" x14ac:dyDescent="0.25">
      <c r="A22" s="4">
        <v>19</v>
      </c>
      <c r="B22" s="5" t="s">
        <v>26</v>
      </c>
      <c r="C22" s="6">
        <v>6.1022727272727275</v>
      </c>
      <c r="D22" s="7">
        <f t="shared" si="7"/>
        <v>18</v>
      </c>
      <c r="E22" s="4">
        <v>6.39</v>
      </c>
      <c r="F22" s="7">
        <f t="shared" si="8"/>
        <v>24</v>
      </c>
      <c r="G22" s="8">
        <v>7.27</v>
      </c>
      <c r="H22" s="8">
        <f t="shared" si="9"/>
        <v>18</v>
      </c>
      <c r="I22" s="14">
        <v>6.4616013071895422</v>
      </c>
      <c r="J22" s="8">
        <f t="shared" si="3"/>
        <v>17</v>
      </c>
      <c r="K22" s="14">
        <v>6.4075907590759078</v>
      </c>
      <c r="L22" s="14">
        <f t="shared" si="10"/>
        <v>-0.86240924092409177</v>
      </c>
      <c r="M22" s="8">
        <f t="shared" si="5"/>
        <v>19</v>
      </c>
      <c r="N22" s="4">
        <f t="shared" si="11"/>
        <v>-1</v>
      </c>
    </row>
    <row r="23" spans="1:14" ht="20.25" customHeight="1" x14ac:dyDescent="0.25">
      <c r="A23" s="4">
        <v>20</v>
      </c>
      <c r="B23" s="5" t="s">
        <v>40</v>
      </c>
      <c r="C23" s="6">
        <v>4.8688524590163933</v>
      </c>
      <c r="D23" s="7">
        <f t="shared" si="7"/>
        <v>37</v>
      </c>
      <c r="E23" s="4">
        <v>5.0199999999999996</v>
      </c>
      <c r="F23" s="7">
        <f t="shared" si="8"/>
        <v>36</v>
      </c>
      <c r="G23" s="8">
        <v>5.1100000000000003</v>
      </c>
      <c r="H23" s="8">
        <f t="shared" si="9"/>
        <v>44</v>
      </c>
      <c r="I23" s="14">
        <v>5.98109243697479</v>
      </c>
      <c r="J23" s="8">
        <f t="shared" si="3"/>
        <v>25</v>
      </c>
      <c r="K23" s="14">
        <v>6.3782051282051286</v>
      </c>
      <c r="L23" s="14">
        <f t="shared" si="10"/>
        <v>1.2682051282051283</v>
      </c>
      <c r="M23" s="8">
        <f t="shared" si="5"/>
        <v>20</v>
      </c>
      <c r="N23" s="4">
        <f t="shared" si="11"/>
        <v>24</v>
      </c>
    </row>
    <row r="24" spans="1:14" ht="20.25" customHeight="1" x14ac:dyDescent="0.25">
      <c r="A24" s="4">
        <v>21</v>
      </c>
      <c r="B24" s="5" t="s">
        <v>22</v>
      </c>
      <c r="C24" s="6">
        <v>5.8329979879275653</v>
      </c>
      <c r="D24" s="7">
        <f t="shared" si="7"/>
        <v>22</v>
      </c>
      <c r="E24" s="4">
        <v>6.46</v>
      </c>
      <c r="F24" s="7">
        <f t="shared" si="8"/>
        <v>22</v>
      </c>
      <c r="G24" s="8">
        <v>7.54</v>
      </c>
      <c r="H24" s="8">
        <f t="shared" si="9"/>
        <v>13</v>
      </c>
      <c r="I24" s="14">
        <v>6.621252204585538</v>
      </c>
      <c r="J24" s="8">
        <f t="shared" si="3"/>
        <v>13</v>
      </c>
      <c r="K24" s="14">
        <v>6.3659611992945324</v>
      </c>
      <c r="L24" s="14">
        <f t="shared" si="10"/>
        <v>-1.1740388007054676</v>
      </c>
      <c r="M24" s="8">
        <f t="shared" si="5"/>
        <v>21</v>
      </c>
      <c r="N24" s="4">
        <f t="shared" si="11"/>
        <v>-8</v>
      </c>
    </row>
    <row r="25" spans="1:14" ht="20.25" customHeight="1" x14ac:dyDescent="0.25">
      <c r="A25" s="4">
        <v>22</v>
      </c>
      <c r="B25" s="5" t="s">
        <v>32</v>
      </c>
      <c r="C25" s="6">
        <v>6.2774122807017543</v>
      </c>
      <c r="D25" s="7">
        <f t="shared" si="7"/>
        <v>15</v>
      </c>
      <c r="E25" s="4">
        <v>6.11</v>
      </c>
      <c r="F25" s="7">
        <f t="shared" si="8"/>
        <v>26</v>
      </c>
      <c r="G25" s="8">
        <v>6.93</v>
      </c>
      <c r="H25" s="8">
        <f t="shared" si="9"/>
        <v>24</v>
      </c>
      <c r="I25" s="14">
        <v>5.5885608856088558</v>
      </c>
      <c r="J25" s="8">
        <f t="shared" si="3"/>
        <v>31</v>
      </c>
      <c r="K25" s="14">
        <v>6.3553113553113549</v>
      </c>
      <c r="L25" s="14">
        <f t="shared" si="10"/>
        <v>-0.57468864468864478</v>
      </c>
      <c r="M25" s="8">
        <f t="shared" si="5"/>
        <v>22</v>
      </c>
      <c r="N25" s="4">
        <f t="shared" si="11"/>
        <v>2</v>
      </c>
    </row>
    <row r="26" spans="1:14" ht="20.25" customHeight="1" x14ac:dyDescent="0.25">
      <c r="A26" s="4">
        <v>23</v>
      </c>
      <c r="B26" s="5" t="s">
        <v>39</v>
      </c>
      <c r="C26" s="6">
        <v>5.0608695652173914</v>
      </c>
      <c r="D26" s="7">
        <f t="shared" si="7"/>
        <v>33</v>
      </c>
      <c r="E26" s="4">
        <v>4.93</v>
      </c>
      <c r="F26" s="7">
        <f t="shared" si="8"/>
        <v>38</v>
      </c>
      <c r="G26" s="8">
        <v>5.85</v>
      </c>
      <c r="H26" s="8">
        <f t="shared" si="9"/>
        <v>36</v>
      </c>
      <c r="I26" s="14">
        <v>6.8115384615384613</v>
      </c>
      <c r="J26" s="8">
        <f t="shared" si="3"/>
        <v>10</v>
      </c>
      <c r="K26" s="14">
        <v>6.1353092783505154</v>
      </c>
      <c r="L26" s="14">
        <f t="shared" si="10"/>
        <v>0.28530927835051578</v>
      </c>
      <c r="M26" s="8">
        <f t="shared" si="5"/>
        <v>23</v>
      </c>
      <c r="N26" s="4">
        <f t="shared" si="11"/>
        <v>13</v>
      </c>
    </row>
    <row r="27" spans="1:14" ht="20.25" customHeight="1" x14ac:dyDescent="0.25">
      <c r="A27" s="4">
        <v>24</v>
      </c>
      <c r="B27" s="5" t="s">
        <v>25</v>
      </c>
      <c r="C27" s="6">
        <v>5.7769016697588125</v>
      </c>
      <c r="D27" s="7">
        <f t="shared" si="7"/>
        <v>24</v>
      </c>
      <c r="E27" s="4">
        <v>6.6</v>
      </c>
      <c r="F27" s="7">
        <f t="shared" si="8"/>
        <v>19</v>
      </c>
      <c r="G27" s="8">
        <v>7.29</v>
      </c>
      <c r="H27" s="8">
        <f t="shared" si="9"/>
        <v>17</v>
      </c>
      <c r="I27" s="14">
        <v>5.9586274509803925</v>
      </c>
      <c r="J27" s="8">
        <f t="shared" si="3"/>
        <v>26</v>
      </c>
      <c r="K27" s="14">
        <v>6.0789711191335742</v>
      </c>
      <c r="L27" s="14">
        <f t="shared" si="10"/>
        <v>-1.2110288808664258</v>
      </c>
      <c r="M27" s="8">
        <f t="shared" si="5"/>
        <v>24</v>
      </c>
      <c r="N27" s="4">
        <f t="shared" si="11"/>
        <v>-7</v>
      </c>
    </row>
    <row r="28" spans="1:14" ht="20.25" customHeight="1" x14ac:dyDescent="0.25">
      <c r="A28" s="4">
        <v>25</v>
      </c>
      <c r="B28" s="5" t="s">
        <v>28</v>
      </c>
      <c r="C28" s="6">
        <v>5.7881355932203391</v>
      </c>
      <c r="D28" s="7">
        <f t="shared" si="7"/>
        <v>23</v>
      </c>
      <c r="E28" s="4">
        <v>6.51</v>
      </c>
      <c r="F28" s="7">
        <f t="shared" si="8"/>
        <v>21</v>
      </c>
      <c r="G28" s="8">
        <v>7.22</v>
      </c>
      <c r="H28" s="8">
        <f t="shared" si="9"/>
        <v>20</v>
      </c>
      <c r="I28" s="14">
        <v>6.8995049504950492</v>
      </c>
      <c r="J28" s="8">
        <f t="shared" si="3"/>
        <v>6</v>
      </c>
      <c r="K28" s="14">
        <v>6.0188492063492065</v>
      </c>
      <c r="L28" s="14">
        <f t="shared" si="10"/>
        <v>-1.2011507936507932</v>
      </c>
      <c r="M28" s="8">
        <f t="shared" si="5"/>
        <v>25</v>
      </c>
      <c r="N28" s="4">
        <f t="shared" si="11"/>
        <v>-5</v>
      </c>
    </row>
    <row r="29" spans="1:14" ht="20.25" customHeight="1" x14ac:dyDescent="0.25">
      <c r="A29" s="4">
        <v>26</v>
      </c>
      <c r="B29" s="5" t="s">
        <v>43</v>
      </c>
      <c r="C29" s="6">
        <v>4.942622950819672</v>
      </c>
      <c r="D29" s="7">
        <f t="shared" si="7"/>
        <v>36</v>
      </c>
      <c r="E29" s="4">
        <v>5.91</v>
      </c>
      <c r="F29" s="7">
        <f t="shared" si="8"/>
        <v>29</v>
      </c>
      <c r="G29" s="8">
        <v>6.53</v>
      </c>
      <c r="H29" s="8">
        <f t="shared" si="9"/>
        <v>27</v>
      </c>
      <c r="I29" s="14">
        <v>5.7554644808743172</v>
      </c>
      <c r="J29" s="8">
        <f t="shared" si="3"/>
        <v>30</v>
      </c>
      <c r="K29" s="14">
        <v>6.0122950819672134</v>
      </c>
      <c r="L29" s="14">
        <f t="shared" si="10"/>
        <v>-0.51770491803278684</v>
      </c>
      <c r="M29" s="8">
        <f t="shared" si="5"/>
        <v>26</v>
      </c>
      <c r="N29" s="4">
        <f t="shared" si="11"/>
        <v>1</v>
      </c>
    </row>
    <row r="30" spans="1:14" ht="20.25" customHeight="1" x14ac:dyDescent="0.25">
      <c r="A30" s="4">
        <v>27</v>
      </c>
      <c r="B30" s="9" t="s">
        <v>47</v>
      </c>
      <c r="C30" s="6"/>
      <c r="D30" s="7"/>
      <c r="E30" s="4">
        <v>6.39</v>
      </c>
      <c r="F30" s="7">
        <f t="shared" si="8"/>
        <v>24</v>
      </c>
      <c r="G30" s="8">
        <v>6.64</v>
      </c>
      <c r="H30" s="8">
        <f t="shared" si="9"/>
        <v>26</v>
      </c>
      <c r="I30" s="14">
        <v>5.1818181818181817</v>
      </c>
      <c r="J30" s="8">
        <f t="shared" si="3"/>
        <v>32</v>
      </c>
      <c r="K30" s="14">
        <v>5.95</v>
      </c>
      <c r="L30" s="14">
        <f t="shared" si="10"/>
        <v>-0.6899999999999995</v>
      </c>
      <c r="M30" s="8">
        <f t="shared" si="5"/>
        <v>27</v>
      </c>
      <c r="N30" s="4">
        <f t="shared" si="11"/>
        <v>-1</v>
      </c>
    </row>
    <row r="31" spans="1:14" ht="20.25" customHeight="1" x14ac:dyDescent="0.25">
      <c r="A31" s="4">
        <v>28</v>
      </c>
      <c r="B31" s="5" t="s">
        <v>35</v>
      </c>
      <c r="C31" s="6">
        <v>5.1707317073170733</v>
      </c>
      <c r="D31" s="7">
        <f t="shared" ref="D31:D41" si="12">RANK(C31,$C$4:$C$50)</f>
        <v>27</v>
      </c>
      <c r="E31" s="4">
        <v>6.55</v>
      </c>
      <c r="F31" s="7">
        <f t="shared" si="8"/>
        <v>20</v>
      </c>
      <c r="G31" s="8">
        <v>6.24</v>
      </c>
      <c r="H31" s="8">
        <f t="shared" si="9"/>
        <v>30</v>
      </c>
      <c r="I31" s="14">
        <v>6.4828571428571431</v>
      </c>
      <c r="J31" s="8">
        <f t="shared" si="3"/>
        <v>16</v>
      </c>
      <c r="K31" s="14">
        <v>5.8452722063037248</v>
      </c>
      <c r="L31" s="14">
        <f t="shared" si="10"/>
        <v>-0.39472779369627542</v>
      </c>
      <c r="M31" s="8">
        <f t="shared" si="5"/>
        <v>28</v>
      </c>
      <c r="N31" s="4">
        <f t="shared" si="11"/>
        <v>2</v>
      </c>
    </row>
    <row r="32" spans="1:14" ht="20.25" customHeight="1" x14ac:dyDescent="0.25">
      <c r="A32" s="4">
        <v>29</v>
      </c>
      <c r="B32" s="5" t="s">
        <v>31</v>
      </c>
      <c r="C32" s="6">
        <v>5.9666666666666668</v>
      </c>
      <c r="D32" s="7">
        <f t="shared" si="12"/>
        <v>20</v>
      </c>
      <c r="E32" s="4">
        <v>6.67</v>
      </c>
      <c r="F32" s="7">
        <f t="shared" si="8"/>
        <v>17</v>
      </c>
      <c r="G32" s="8">
        <v>7.01</v>
      </c>
      <c r="H32" s="8">
        <f t="shared" si="9"/>
        <v>23</v>
      </c>
      <c r="I32" s="14">
        <v>5.816056910569106</v>
      </c>
      <c r="J32" s="8">
        <f t="shared" si="3"/>
        <v>28</v>
      </c>
      <c r="K32" s="14">
        <v>5.83469387755102</v>
      </c>
      <c r="L32" s="14">
        <f t="shared" si="10"/>
        <v>-1.1753061224489798</v>
      </c>
      <c r="M32" s="8">
        <f t="shared" si="5"/>
        <v>29</v>
      </c>
      <c r="N32" s="4">
        <f t="shared" si="11"/>
        <v>-6</v>
      </c>
    </row>
    <row r="33" spans="1:14" ht="20.25" customHeight="1" x14ac:dyDescent="0.25">
      <c r="A33" s="4">
        <v>30</v>
      </c>
      <c r="B33" s="5" t="s">
        <v>21</v>
      </c>
      <c r="C33" s="6">
        <v>6.1463282937365014</v>
      </c>
      <c r="D33" s="7">
        <f t="shared" si="12"/>
        <v>17</v>
      </c>
      <c r="E33" s="4">
        <v>6.43</v>
      </c>
      <c r="F33" s="7">
        <f t="shared" si="8"/>
        <v>23</v>
      </c>
      <c r="G33" s="8">
        <v>7.54</v>
      </c>
      <c r="H33" s="8">
        <f t="shared" si="9"/>
        <v>13</v>
      </c>
      <c r="I33" s="14">
        <v>6.3294491525423728</v>
      </c>
      <c r="J33" s="8">
        <f t="shared" si="3"/>
        <v>21</v>
      </c>
      <c r="K33" s="14">
        <v>5.8057324840764331</v>
      </c>
      <c r="L33" s="14">
        <f t="shared" si="10"/>
        <v>-1.734267515923567</v>
      </c>
      <c r="M33" s="8">
        <f t="shared" si="5"/>
        <v>30</v>
      </c>
      <c r="N33" s="4">
        <f t="shared" si="11"/>
        <v>-17</v>
      </c>
    </row>
    <row r="34" spans="1:14" ht="20.25" customHeight="1" x14ac:dyDescent="0.25">
      <c r="A34" s="4">
        <v>31</v>
      </c>
      <c r="B34" s="5" t="s">
        <v>44</v>
      </c>
      <c r="C34" s="6">
        <v>5.4847670250896057</v>
      </c>
      <c r="D34" s="7">
        <f t="shared" si="12"/>
        <v>25</v>
      </c>
      <c r="E34" s="4">
        <v>5.7</v>
      </c>
      <c r="F34" s="7">
        <f t="shared" si="8"/>
        <v>30</v>
      </c>
      <c r="G34" s="8">
        <v>6.47</v>
      </c>
      <c r="H34" s="8">
        <f t="shared" si="9"/>
        <v>28</v>
      </c>
      <c r="I34" s="14">
        <v>5.8276699029126213</v>
      </c>
      <c r="J34" s="8">
        <f t="shared" si="3"/>
        <v>27</v>
      </c>
      <c r="K34" s="14">
        <v>5.7217022653721674</v>
      </c>
      <c r="L34" s="14">
        <f t="shared" si="10"/>
        <v>-0.74829773462783233</v>
      </c>
      <c r="M34" s="8">
        <f t="shared" si="5"/>
        <v>31</v>
      </c>
      <c r="N34" s="4">
        <f t="shared" si="11"/>
        <v>-3</v>
      </c>
    </row>
    <row r="35" spans="1:14" ht="20.25" customHeight="1" x14ac:dyDescent="0.25">
      <c r="A35" s="4">
        <v>32</v>
      </c>
      <c r="B35" s="5" t="s">
        <v>45</v>
      </c>
      <c r="C35" s="6">
        <v>4.162698412698413</v>
      </c>
      <c r="D35" s="7">
        <f t="shared" si="12"/>
        <v>42</v>
      </c>
      <c r="E35" s="4">
        <v>4.88</v>
      </c>
      <c r="F35" s="7">
        <f t="shared" si="8"/>
        <v>39</v>
      </c>
      <c r="G35" s="8">
        <v>5.99</v>
      </c>
      <c r="H35" s="8">
        <f t="shared" si="9"/>
        <v>33</v>
      </c>
      <c r="I35" s="14">
        <v>4.8555555555555552</v>
      </c>
      <c r="J35" s="8">
        <f t="shared" si="3"/>
        <v>38</v>
      </c>
      <c r="K35" s="14">
        <v>5.5810055865921786</v>
      </c>
      <c r="L35" s="14">
        <f t="shared" si="10"/>
        <v>-0.40899441340782161</v>
      </c>
      <c r="M35" s="8">
        <f t="shared" si="5"/>
        <v>32</v>
      </c>
      <c r="N35" s="4">
        <f t="shared" si="11"/>
        <v>1</v>
      </c>
    </row>
    <row r="36" spans="1:14" ht="20.25" customHeight="1" x14ac:dyDescent="0.25">
      <c r="A36" s="4">
        <v>33</v>
      </c>
      <c r="B36" s="5" t="s">
        <v>7</v>
      </c>
      <c r="C36" s="6">
        <v>4.731308411214953</v>
      </c>
      <c r="D36" s="7">
        <f t="shared" si="12"/>
        <v>38</v>
      </c>
      <c r="E36" s="4">
        <v>4.43</v>
      </c>
      <c r="F36" s="7">
        <f t="shared" si="8"/>
        <v>44</v>
      </c>
      <c r="G36" s="8">
        <v>5.21</v>
      </c>
      <c r="H36" s="8">
        <f t="shared" si="9"/>
        <v>43</v>
      </c>
      <c r="I36" s="14"/>
      <c r="J36" s="8"/>
      <c r="K36" s="14">
        <v>5.528688524590164</v>
      </c>
      <c r="L36" s="14">
        <f t="shared" si="10"/>
        <v>0.31868852459016406</v>
      </c>
      <c r="M36" s="8">
        <f t="shared" si="5"/>
        <v>33</v>
      </c>
      <c r="N36" s="4">
        <f t="shared" si="11"/>
        <v>10</v>
      </c>
    </row>
    <row r="37" spans="1:14" ht="20.25" customHeight="1" x14ac:dyDescent="0.25">
      <c r="A37" s="4">
        <v>34</v>
      </c>
      <c r="B37" s="5" t="s">
        <v>38</v>
      </c>
      <c r="C37" s="6">
        <v>4.9879154078549846</v>
      </c>
      <c r="D37" s="7">
        <f t="shared" si="12"/>
        <v>34</v>
      </c>
      <c r="E37" s="4">
        <v>5.5</v>
      </c>
      <c r="F37" s="7">
        <f t="shared" si="8"/>
        <v>32</v>
      </c>
      <c r="G37" s="8">
        <v>5.89</v>
      </c>
      <c r="H37" s="8">
        <f t="shared" si="9"/>
        <v>35</v>
      </c>
      <c r="I37" s="14">
        <v>4.9701646090534979</v>
      </c>
      <c r="J37" s="8">
        <f t="shared" ref="J37:J51" si="13">RANK(I37,I$4:I$52,0)</f>
        <v>37</v>
      </c>
      <c r="K37" s="14">
        <v>5.3711180124223601</v>
      </c>
      <c r="L37" s="14">
        <f t="shared" si="10"/>
        <v>-0.51888198757763959</v>
      </c>
      <c r="M37" s="8">
        <f t="shared" si="5"/>
        <v>34</v>
      </c>
      <c r="N37" s="4">
        <f t="shared" si="11"/>
        <v>1</v>
      </c>
    </row>
    <row r="38" spans="1:14" ht="20.25" customHeight="1" x14ac:dyDescent="0.25">
      <c r="A38" s="4">
        <v>35</v>
      </c>
      <c r="B38" s="5" t="s">
        <v>41</v>
      </c>
      <c r="C38" s="6">
        <v>5.1597222222222223</v>
      </c>
      <c r="D38" s="7">
        <f t="shared" si="12"/>
        <v>28</v>
      </c>
      <c r="E38" s="4">
        <v>4.99</v>
      </c>
      <c r="F38" s="7">
        <f t="shared" si="8"/>
        <v>37</v>
      </c>
      <c r="G38" s="8">
        <v>5.03</v>
      </c>
      <c r="H38" s="8">
        <f t="shared" si="9"/>
        <v>45</v>
      </c>
      <c r="I38" s="14">
        <v>5.0330882352941178</v>
      </c>
      <c r="J38" s="8">
        <f t="shared" si="13"/>
        <v>34</v>
      </c>
      <c r="K38" s="14">
        <v>5.2146739130434785</v>
      </c>
      <c r="L38" s="14">
        <f t="shared" si="10"/>
        <v>0.18467391304347824</v>
      </c>
      <c r="M38" s="8">
        <f t="shared" si="5"/>
        <v>35</v>
      </c>
      <c r="N38" s="4">
        <f t="shared" si="11"/>
        <v>10</v>
      </c>
    </row>
    <row r="39" spans="1:14" ht="20.25" customHeight="1" x14ac:dyDescent="0.25">
      <c r="A39" s="4">
        <v>36</v>
      </c>
      <c r="B39" s="5" t="s">
        <v>33</v>
      </c>
      <c r="C39" s="6">
        <v>5.0964765100671139</v>
      </c>
      <c r="D39" s="7">
        <f t="shared" si="12"/>
        <v>30</v>
      </c>
      <c r="E39" s="4">
        <v>5.95</v>
      </c>
      <c r="F39" s="7">
        <f t="shared" si="8"/>
        <v>28</v>
      </c>
      <c r="G39" s="8">
        <v>6.72</v>
      </c>
      <c r="H39" s="8">
        <f t="shared" si="9"/>
        <v>25</v>
      </c>
      <c r="I39" s="14">
        <v>4.4600183823529411</v>
      </c>
      <c r="J39" s="8">
        <f t="shared" si="13"/>
        <v>41</v>
      </c>
      <c r="K39" s="14">
        <v>5.1478102189781021</v>
      </c>
      <c r="L39" s="14">
        <f t="shared" si="10"/>
        <v>-1.5721897810218977</v>
      </c>
      <c r="M39" s="8">
        <f t="shared" si="5"/>
        <v>36</v>
      </c>
      <c r="N39" s="4">
        <f t="shared" si="11"/>
        <v>-11</v>
      </c>
    </row>
    <row r="40" spans="1:14" ht="19.5" customHeight="1" x14ac:dyDescent="0.25">
      <c r="A40" s="4">
        <v>37</v>
      </c>
      <c r="B40" s="5" t="s">
        <v>6</v>
      </c>
      <c r="C40" s="6">
        <v>5.1184210526315788</v>
      </c>
      <c r="D40" s="7">
        <f t="shared" si="12"/>
        <v>29</v>
      </c>
      <c r="E40" s="4">
        <v>5.99</v>
      </c>
      <c r="F40" s="7">
        <f t="shared" si="8"/>
        <v>27</v>
      </c>
      <c r="G40" s="8">
        <v>5.47</v>
      </c>
      <c r="H40" s="8">
        <f t="shared" si="9"/>
        <v>37</v>
      </c>
      <c r="I40" s="14">
        <v>5.0161290322580649</v>
      </c>
      <c r="J40" s="8">
        <f t="shared" si="13"/>
        <v>35</v>
      </c>
      <c r="K40" s="14">
        <v>5.0333333333333332</v>
      </c>
      <c r="L40" s="14">
        <f t="shared" si="10"/>
        <v>-0.43666666666666654</v>
      </c>
      <c r="M40" s="8">
        <f t="shared" si="5"/>
        <v>37</v>
      </c>
      <c r="N40" s="4">
        <f t="shared" si="11"/>
        <v>0</v>
      </c>
    </row>
    <row r="41" spans="1:14" ht="19.5" customHeight="1" x14ac:dyDescent="0.25">
      <c r="A41" s="4">
        <v>38</v>
      </c>
      <c r="B41" s="5" t="s">
        <v>48</v>
      </c>
      <c r="C41" s="6">
        <v>4.9740000000000002</v>
      </c>
      <c r="D41" s="7">
        <f t="shared" si="12"/>
        <v>35</v>
      </c>
      <c r="E41" s="4">
        <v>4.4800000000000004</v>
      </c>
      <c r="F41" s="7">
        <f t="shared" si="8"/>
        <v>43</v>
      </c>
      <c r="G41" s="8">
        <v>5.47</v>
      </c>
      <c r="H41" s="8">
        <f t="shared" si="9"/>
        <v>37</v>
      </c>
      <c r="I41" s="14">
        <v>5.1586956521739129</v>
      </c>
      <c r="J41" s="8">
        <f t="shared" si="13"/>
        <v>33</v>
      </c>
      <c r="K41" s="14">
        <v>5.0180180180180178</v>
      </c>
      <c r="L41" s="14">
        <f t="shared" si="10"/>
        <v>-0.45198198198198192</v>
      </c>
      <c r="M41" s="8">
        <f t="shared" si="5"/>
        <v>38</v>
      </c>
      <c r="N41" s="4">
        <f t="shared" si="11"/>
        <v>-1</v>
      </c>
    </row>
    <row r="42" spans="1:14" ht="19.5" customHeight="1" x14ac:dyDescent="0.25">
      <c r="A42" s="4">
        <v>39</v>
      </c>
      <c r="B42" s="5" t="s">
        <v>53</v>
      </c>
      <c r="C42" s="6"/>
      <c r="D42" s="7"/>
      <c r="E42" s="4"/>
      <c r="F42" s="7"/>
      <c r="G42" s="8"/>
      <c r="H42" s="8"/>
      <c r="I42" s="14">
        <v>5</v>
      </c>
      <c r="J42" s="8">
        <f t="shared" si="13"/>
        <v>36</v>
      </c>
      <c r="K42" s="14">
        <v>4.865384615384615</v>
      </c>
      <c r="L42" s="14"/>
      <c r="M42" s="8">
        <f t="shared" si="5"/>
        <v>39</v>
      </c>
      <c r="N42" s="5"/>
    </row>
    <row r="43" spans="1:14" ht="19.5" customHeight="1" x14ac:dyDescent="0.25">
      <c r="A43" s="4">
        <v>40</v>
      </c>
      <c r="B43" s="5" t="s">
        <v>34</v>
      </c>
      <c r="C43" s="6">
        <v>5.0625</v>
      </c>
      <c r="D43" s="7">
        <f>RANK(C43,$C$4:$C$50)</f>
        <v>32</v>
      </c>
      <c r="E43" s="4">
        <v>5.38</v>
      </c>
      <c r="F43" s="7">
        <f>RANK(E43,$E$4:$E$50)</f>
        <v>33</v>
      </c>
      <c r="G43" s="8">
        <v>6.28</v>
      </c>
      <c r="H43" s="8">
        <f t="shared" ref="H43:H52" si="14">RANK(G43,G$4:G$50,0)</f>
        <v>29</v>
      </c>
      <c r="I43" s="14">
        <v>4.0017006802721085</v>
      </c>
      <c r="J43" s="8">
        <f t="shared" si="13"/>
        <v>42</v>
      </c>
      <c r="K43" s="14">
        <v>4.7237762237762242</v>
      </c>
      <c r="L43" s="14">
        <f t="shared" ref="L43:L50" si="15">K43-G43</f>
        <v>-1.5562237762237761</v>
      </c>
      <c r="M43" s="8">
        <f t="shared" si="5"/>
        <v>40</v>
      </c>
      <c r="N43" s="4">
        <f t="shared" ref="N43:N50" si="16">H43-M43</f>
        <v>-11</v>
      </c>
    </row>
    <row r="44" spans="1:14" ht="19.5" customHeight="1" x14ac:dyDescent="0.25">
      <c r="A44" s="4">
        <v>41</v>
      </c>
      <c r="B44" s="5" t="s">
        <v>36</v>
      </c>
      <c r="C44" s="6">
        <v>5.0856164383561646</v>
      </c>
      <c r="D44" s="7">
        <f>RANK(C44,$C$4:$C$50)</f>
        <v>31</v>
      </c>
      <c r="E44" s="4">
        <v>5.04</v>
      </c>
      <c r="F44" s="7">
        <f>RANK(E44,$E$4:$E$50)</f>
        <v>35</v>
      </c>
      <c r="G44" s="8">
        <v>6.18</v>
      </c>
      <c r="H44" s="8">
        <f t="shared" si="14"/>
        <v>31</v>
      </c>
      <c r="I44" s="14">
        <v>3.7708333333333335</v>
      </c>
      <c r="J44" s="8">
        <f t="shared" si="13"/>
        <v>44</v>
      </c>
      <c r="K44" s="14">
        <v>4.6977064220183484</v>
      </c>
      <c r="L44" s="14">
        <f t="shared" si="15"/>
        <v>-1.4822935779816513</v>
      </c>
      <c r="M44" s="8">
        <f t="shared" si="5"/>
        <v>41</v>
      </c>
      <c r="N44" s="4">
        <f t="shared" si="16"/>
        <v>-10</v>
      </c>
    </row>
    <row r="45" spans="1:14" ht="19.5" customHeight="1" x14ac:dyDescent="0.25">
      <c r="A45" s="4">
        <v>42</v>
      </c>
      <c r="B45" s="5" t="s">
        <v>46</v>
      </c>
      <c r="C45" s="6"/>
      <c r="D45" s="7"/>
      <c r="E45" s="4"/>
      <c r="F45" s="7"/>
      <c r="G45" s="8">
        <v>5.92</v>
      </c>
      <c r="H45" s="8">
        <f t="shared" si="14"/>
        <v>34</v>
      </c>
      <c r="I45" s="14">
        <v>4.5609756097560972</v>
      </c>
      <c r="J45" s="8">
        <f t="shared" si="13"/>
        <v>40</v>
      </c>
      <c r="K45" s="14">
        <v>4.6768292682926829</v>
      </c>
      <c r="L45" s="14">
        <f t="shared" si="15"/>
        <v>-1.2431707317073171</v>
      </c>
      <c r="M45" s="8">
        <f t="shared" si="5"/>
        <v>42</v>
      </c>
      <c r="N45" s="4">
        <f t="shared" si="16"/>
        <v>-8</v>
      </c>
    </row>
    <row r="46" spans="1:14" ht="19.5" customHeight="1" x14ac:dyDescent="0.25">
      <c r="A46" s="4">
        <v>43</v>
      </c>
      <c r="B46" s="5" t="s">
        <v>51</v>
      </c>
      <c r="C46" s="6">
        <v>4.6635514018691593</v>
      </c>
      <c r="D46" s="7">
        <f t="shared" ref="D46:D52" si="17">RANK(C46,$C$4:$C$50)</f>
        <v>39</v>
      </c>
      <c r="E46" s="4">
        <v>4.7699999999999996</v>
      </c>
      <c r="F46" s="7">
        <f t="shared" ref="F46:F52" si="18">RANK(E46,$E$4:$E$50)</f>
        <v>40</v>
      </c>
      <c r="G46" s="8">
        <v>5.35</v>
      </c>
      <c r="H46" s="8">
        <f t="shared" si="14"/>
        <v>41</v>
      </c>
      <c r="I46" s="14">
        <v>3.8535469107551488</v>
      </c>
      <c r="J46" s="8">
        <f t="shared" si="13"/>
        <v>43</v>
      </c>
      <c r="K46" s="14">
        <v>4.4247218390804592</v>
      </c>
      <c r="L46" s="14">
        <f t="shared" si="15"/>
        <v>-0.9252781609195404</v>
      </c>
      <c r="M46" s="8">
        <f t="shared" si="5"/>
        <v>43</v>
      </c>
      <c r="N46" s="4">
        <f t="shared" si="16"/>
        <v>-2</v>
      </c>
    </row>
    <row r="47" spans="1:14" ht="19.5" customHeight="1" x14ac:dyDescent="0.25">
      <c r="A47" s="4">
        <v>44</v>
      </c>
      <c r="B47" s="5" t="s">
        <v>52</v>
      </c>
      <c r="C47" s="6">
        <v>4.3378378378378377</v>
      </c>
      <c r="D47" s="7">
        <f t="shared" si="17"/>
        <v>41</v>
      </c>
      <c r="E47" s="4">
        <v>5.05</v>
      </c>
      <c r="F47" s="7">
        <f t="shared" si="18"/>
        <v>34</v>
      </c>
      <c r="G47" s="8">
        <v>5.24</v>
      </c>
      <c r="H47" s="8">
        <f t="shared" si="14"/>
        <v>42</v>
      </c>
      <c r="I47" s="14">
        <v>4.617647058823529</v>
      </c>
      <c r="J47" s="8">
        <f t="shared" si="13"/>
        <v>39</v>
      </c>
      <c r="K47" s="14">
        <v>4.3621323529411766</v>
      </c>
      <c r="L47" s="14">
        <f t="shared" si="15"/>
        <v>-0.87786764705882359</v>
      </c>
      <c r="M47" s="8">
        <f t="shared" si="5"/>
        <v>44</v>
      </c>
      <c r="N47" s="4">
        <f t="shared" si="16"/>
        <v>-2</v>
      </c>
    </row>
    <row r="48" spans="1:14" ht="19.5" customHeight="1" x14ac:dyDescent="0.25">
      <c r="A48" s="4">
        <v>45</v>
      </c>
      <c r="B48" s="5" t="s">
        <v>5</v>
      </c>
      <c r="C48" s="6">
        <v>5.2126865671641793</v>
      </c>
      <c r="D48" s="7">
        <f t="shared" si="17"/>
        <v>26</v>
      </c>
      <c r="E48" s="4">
        <v>5.67</v>
      </c>
      <c r="F48" s="7">
        <f t="shared" si="18"/>
        <v>31</v>
      </c>
      <c r="G48" s="8">
        <v>6.02</v>
      </c>
      <c r="H48" s="8">
        <f t="shared" si="14"/>
        <v>32</v>
      </c>
      <c r="I48" s="14">
        <v>3.3833333333333333</v>
      </c>
      <c r="J48" s="8">
        <f t="shared" si="13"/>
        <v>45</v>
      </c>
      <c r="K48" s="14">
        <v>3.9957627118644066</v>
      </c>
      <c r="L48" s="14">
        <f t="shared" si="15"/>
        <v>-2.024237288135593</v>
      </c>
      <c r="M48" s="8">
        <f t="shared" si="5"/>
        <v>45</v>
      </c>
      <c r="N48" s="4">
        <f t="shared" si="16"/>
        <v>-13</v>
      </c>
    </row>
    <row r="49" spans="1:14" ht="19.5" customHeight="1" x14ac:dyDescent="0.25">
      <c r="A49" s="4">
        <v>46</v>
      </c>
      <c r="B49" s="5" t="s">
        <v>49</v>
      </c>
      <c r="C49" s="6">
        <v>4.0390625</v>
      </c>
      <c r="D49" s="7">
        <f t="shared" si="17"/>
        <v>43</v>
      </c>
      <c r="E49" s="4">
        <v>4.5999999999999996</v>
      </c>
      <c r="F49" s="7">
        <f t="shared" si="18"/>
        <v>42</v>
      </c>
      <c r="G49" s="8">
        <v>5.37</v>
      </c>
      <c r="H49" s="8">
        <f t="shared" si="14"/>
        <v>39</v>
      </c>
      <c r="I49" s="14">
        <v>3.3700180995475115</v>
      </c>
      <c r="J49" s="8">
        <f t="shared" si="13"/>
        <v>46</v>
      </c>
      <c r="K49" s="14">
        <v>3.8211009174311927</v>
      </c>
      <c r="L49" s="14">
        <f t="shared" si="15"/>
        <v>-1.5488990825688074</v>
      </c>
      <c r="M49" s="8">
        <f t="shared" si="5"/>
        <v>46</v>
      </c>
      <c r="N49" s="4">
        <f t="shared" si="16"/>
        <v>-7</v>
      </c>
    </row>
    <row r="50" spans="1:14" ht="19.5" customHeight="1" x14ac:dyDescent="0.25">
      <c r="A50" s="4">
        <v>47</v>
      </c>
      <c r="B50" s="5" t="s">
        <v>50</v>
      </c>
      <c r="C50" s="6">
        <v>4.4555288461538458</v>
      </c>
      <c r="D50" s="7">
        <f t="shared" si="17"/>
        <v>40</v>
      </c>
      <c r="E50" s="4">
        <v>4.72</v>
      </c>
      <c r="F50" s="7">
        <f t="shared" si="18"/>
        <v>41</v>
      </c>
      <c r="G50" s="8">
        <v>5.36</v>
      </c>
      <c r="H50" s="8">
        <f t="shared" si="14"/>
        <v>40</v>
      </c>
      <c r="I50" s="14">
        <v>2.5657051282051282</v>
      </c>
      <c r="J50" s="8">
        <f t="shared" si="13"/>
        <v>47</v>
      </c>
      <c r="K50" s="14">
        <v>3.6866987179487181</v>
      </c>
      <c r="L50" s="14">
        <f t="shared" si="15"/>
        <v>-1.6733012820512823</v>
      </c>
      <c r="M50" s="8">
        <f t="shared" si="5"/>
        <v>47</v>
      </c>
      <c r="N50" s="4">
        <f t="shared" si="16"/>
        <v>-7</v>
      </c>
    </row>
    <row r="51" spans="1:14" ht="19.5" customHeight="1" x14ac:dyDescent="0.25">
      <c r="A51" s="4">
        <v>48</v>
      </c>
      <c r="B51" s="5" t="s">
        <v>37</v>
      </c>
      <c r="C51" s="6">
        <v>4.9464285714285712</v>
      </c>
      <c r="D51" s="7" t="e">
        <f t="shared" si="17"/>
        <v>#N/A</v>
      </c>
      <c r="E51" s="4">
        <v>4.96</v>
      </c>
      <c r="F51" s="7" t="e">
        <f t="shared" si="18"/>
        <v>#N/A</v>
      </c>
      <c r="G51" s="8">
        <v>6.03</v>
      </c>
      <c r="H51" s="8" t="e">
        <f t="shared" si="14"/>
        <v>#N/A</v>
      </c>
      <c r="I51" s="14">
        <v>5.7946428571428568</v>
      </c>
      <c r="J51" s="8">
        <f t="shared" si="13"/>
        <v>29</v>
      </c>
      <c r="K51" s="14"/>
      <c r="L51" s="14"/>
      <c r="M51" s="8"/>
      <c r="N51" s="4"/>
    </row>
    <row r="52" spans="1:14" ht="19.5" customHeight="1" x14ac:dyDescent="0.25">
      <c r="A52" s="4">
        <v>49</v>
      </c>
      <c r="B52" s="5" t="s">
        <v>8</v>
      </c>
      <c r="C52" s="6">
        <v>4.5166666666666666</v>
      </c>
      <c r="D52" s="7" t="e">
        <f t="shared" si="17"/>
        <v>#N/A</v>
      </c>
      <c r="E52" s="4">
        <v>4.3499999999999996</v>
      </c>
      <c r="F52" s="7" t="e">
        <f t="shared" si="18"/>
        <v>#N/A</v>
      </c>
      <c r="G52" s="8">
        <v>4.5199999999999996</v>
      </c>
      <c r="H52" s="8" t="e">
        <f t="shared" si="14"/>
        <v>#N/A</v>
      </c>
      <c r="I52" s="14"/>
      <c r="J52" s="8"/>
      <c r="K52" s="14"/>
      <c r="L52" s="14"/>
      <c r="M52" s="8"/>
      <c r="N52" s="5"/>
    </row>
    <row r="53" spans="1:14" ht="19.5" customHeight="1" x14ac:dyDescent="0.25">
      <c r="A53" s="10" t="s">
        <v>9</v>
      </c>
      <c r="B53" s="10"/>
      <c r="C53" s="11">
        <v>6.18</v>
      </c>
      <c r="D53" s="10"/>
      <c r="E53" s="12">
        <v>6.53</v>
      </c>
      <c r="F53" s="12"/>
      <c r="G53" s="10">
        <v>7.08</v>
      </c>
      <c r="H53" s="10"/>
      <c r="I53" s="15">
        <f>AVERAGE(I4:I52)</f>
        <v>5.7661924920805872</v>
      </c>
      <c r="J53" s="5"/>
      <c r="K53" s="15">
        <f t="shared" ref="K53" si="19">AVERAGE(K4:K52)</f>
        <v>5.9553944153112051</v>
      </c>
      <c r="L53" s="14">
        <f t="shared" ref="L53" si="20">K53-G53</f>
        <v>-1.124605584688795</v>
      </c>
      <c r="M53" s="5"/>
      <c r="N53" s="5"/>
    </row>
  </sheetData>
  <mergeCells count="8">
    <mergeCell ref="A1:N1"/>
    <mergeCell ref="A2:A3"/>
    <mergeCell ref="B2:B3"/>
    <mergeCell ref="C2:D2"/>
    <mergeCell ref="E2:F2"/>
    <mergeCell ref="G2:H2"/>
    <mergeCell ref="I2:J2"/>
    <mergeCell ref="K2:N2"/>
  </mergeCells>
  <pageMargins left="0.36830357142857145" right="0.34598214285714285" top="0.35433070866141736" bottom="0.35433070866141736" header="0.31496062992125984" footer="0.19685039370078741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CF13-A036-4B1F-8AB2-8305311927B4}">
  <dimension ref="A1:D168"/>
  <sheetViews>
    <sheetView view="pageLayout" topLeftCell="A16" zoomScale="70" zoomScaleNormal="85" zoomScaleSheetLayoutView="100" zoomScalePageLayoutView="70" workbookViewId="0">
      <selection activeCell="C16" sqref="C16"/>
    </sheetView>
  </sheetViews>
  <sheetFormatPr defaultRowHeight="19.5" customHeight="1" x14ac:dyDescent="0.25"/>
  <cols>
    <col min="1" max="1" width="4.85546875" style="54" customWidth="1"/>
    <col min="2" max="2" width="44.140625" style="54" customWidth="1"/>
    <col min="3" max="3" width="26" style="54" customWidth="1"/>
    <col min="4" max="4" width="11.85546875" style="62" customWidth="1"/>
    <col min="5" max="16384" width="9.140625" style="54"/>
  </cols>
  <sheetData>
    <row r="1" spans="1:4" ht="18.75" x14ac:dyDescent="0.25">
      <c r="A1" s="275" t="s">
        <v>363</v>
      </c>
      <c r="B1" s="275"/>
      <c r="C1" s="275"/>
      <c r="D1" s="275"/>
    </row>
    <row r="2" spans="1:4" ht="18.75" x14ac:dyDescent="0.25">
      <c r="A2" s="274" t="s">
        <v>364</v>
      </c>
      <c r="B2" s="274"/>
      <c r="C2" s="274"/>
      <c r="D2" s="274"/>
    </row>
    <row r="3" spans="1:4" s="56" customFormat="1" ht="24" customHeight="1" x14ac:dyDescent="0.25">
      <c r="A3" s="68" t="s">
        <v>1</v>
      </c>
      <c r="B3" s="68" t="s">
        <v>357</v>
      </c>
      <c r="C3" s="68" t="s">
        <v>237</v>
      </c>
      <c r="D3" s="55" t="s">
        <v>3</v>
      </c>
    </row>
    <row r="4" spans="1:4" ht="20.25" customHeight="1" x14ac:dyDescent="0.3">
      <c r="A4" s="63">
        <v>1</v>
      </c>
      <c r="B4" s="64" t="s">
        <v>314</v>
      </c>
      <c r="C4" s="65" t="s">
        <v>240</v>
      </c>
      <c r="D4" s="66">
        <v>8.5359999999999996</v>
      </c>
    </row>
    <row r="5" spans="1:4" ht="20.25" customHeight="1" x14ac:dyDescent="0.3">
      <c r="A5" s="63">
        <v>2</v>
      </c>
      <c r="B5" s="64" t="s">
        <v>301</v>
      </c>
      <c r="C5" s="65" t="s">
        <v>240</v>
      </c>
      <c r="D5" s="66">
        <v>8.5120000000000005</v>
      </c>
    </row>
    <row r="6" spans="1:4" ht="20.25" customHeight="1" x14ac:dyDescent="0.3">
      <c r="A6" s="63">
        <v>3</v>
      </c>
      <c r="B6" s="64" t="s">
        <v>282</v>
      </c>
      <c r="C6" s="65" t="s">
        <v>240</v>
      </c>
      <c r="D6" s="66">
        <v>8.4819999999999993</v>
      </c>
    </row>
    <row r="7" spans="1:4" ht="20.25" customHeight="1" x14ac:dyDescent="0.3">
      <c r="A7" s="72">
        <v>4</v>
      </c>
      <c r="B7" s="60" t="s">
        <v>269</v>
      </c>
      <c r="C7" s="57" t="s">
        <v>239</v>
      </c>
      <c r="D7" s="61">
        <v>8.4499999999999993</v>
      </c>
    </row>
    <row r="8" spans="1:4" ht="20.25" customHeight="1" x14ac:dyDescent="0.3">
      <c r="A8" s="63">
        <v>5</v>
      </c>
      <c r="B8" s="64" t="s">
        <v>297</v>
      </c>
      <c r="C8" s="65" t="s">
        <v>240</v>
      </c>
      <c r="D8" s="66">
        <v>8.4039999999999999</v>
      </c>
    </row>
    <row r="9" spans="1:4" ht="20.25" customHeight="1" x14ac:dyDescent="0.3">
      <c r="A9" s="63">
        <v>6</v>
      </c>
      <c r="B9" s="64" t="s">
        <v>300</v>
      </c>
      <c r="C9" s="65" t="s">
        <v>240</v>
      </c>
      <c r="D9" s="66">
        <v>8.3849999999999998</v>
      </c>
    </row>
    <row r="10" spans="1:4" ht="20.25" customHeight="1" x14ac:dyDescent="0.3">
      <c r="A10" s="63">
        <v>7</v>
      </c>
      <c r="B10" s="64" t="s">
        <v>298</v>
      </c>
      <c r="C10" s="65" t="s">
        <v>240</v>
      </c>
      <c r="D10" s="66">
        <v>8.3829999999999991</v>
      </c>
    </row>
    <row r="11" spans="1:4" ht="20.25" customHeight="1" x14ac:dyDescent="0.3">
      <c r="A11" s="63">
        <v>8</v>
      </c>
      <c r="B11" s="64" t="s">
        <v>290</v>
      </c>
      <c r="C11" s="65" t="s">
        <v>240</v>
      </c>
      <c r="D11" s="66">
        <v>8.3819999999999997</v>
      </c>
    </row>
    <row r="12" spans="1:4" ht="20.25" customHeight="1" x14ac:dyDescent="0.3">
      <c r="A12" s="63">
        <v>9</v>
      </c>
      <c r="B12" s="64" t="s">
        <v>291</v>
      </c>
      <c r="C12" s="65" t="s">
        <v>240</v>
      </c>
      <c r="D12" s="66">
        <v>8.3789999999999996</v>
      </c>
    </row>
    <row r="13" spans="1:4" ht="20.25" customHeight="1" x14ac:dyDescent="0.3">
      <c r="A13" s="72">
        <v>10</v>
      </c>
      <c r="B13" s="57" t="s">
        <v>252</v>
      </c>
      <c r="C13" s="57" t="s">
        <v>239</v>
      </c>
      <c r="D13" s="61">
        <v>8.36</v>
      </c>
    </row>
    <row r="14" spans="1:4" ht="20.25" customHeight="1" x14ac:dyDescent="0.3">
      <c r="A14" s="72">
        <v>11</v>
      </c>
      <c r="B14" s="57" t="s">
        <v>254</v>
      </c>
      <c r="C14" s="57" t="s">
        <v>239</v>
      </c>
      <c r="D14" s="61">
        <v>8.33</v>
      </c>
    </row>
    <row r="15" spans="1:4" ht="20.25" customHeight="1" x14ac:dyDescent="0.3">
      <c r="A15" s="63">
        <v>12</v>
      </c>
      <c r="B15" s="64" t="s">
        <v>294</v>
      </c>
      <c r="C15" s="65" t="s">
        <v>240</v>
      </c>
      <c r="D15" s="66">
        <v>8.3279999999999994</v>
      </c>
    </row>
    <row r="16" spans="1:4" ht="20.25" customHeight="1" x14ac:dyDescent="0.3">
      <c r="A16" s="63">
        <v>13</v>
      </c>
      <c r="B16" s="64" t="s">
        <v>292</v>
      </c>
      <c r="C16" s="65" t="s">
        <v>240</v>
      </c>
      <c r="D16" s="66">
        <v>8.2970000000000006</v>
      </c>
    </row>
    <row r="17" spans="1:4" ht="20.25" customHeight="1" x14ac:dyDescent="0.3">
      <c r="A17" s="63">
        <v>14</v>
      </c>
      <c r="B17" s="64" t="s">
        <v>251</v>
      </c>
      <c r="C17" s="65" t="s">
        <v>240</v>
      </c>
      <c r="D17" s="66">
        <v>8.2850000000000001</v>
      </c>
    </row>
    <row r="18" spans="1:4" ht="20.25" customHeight="1" x14ac:dyDescent="0.3">
      <c r="A18" s="63">
        <v>15</v>
      </c>
      <c r="B18" s="64" t="s">
        <v>287</v>
      </c>
      <c r="C18" s="65" t="s">
        <v>240</v>
      </c>
      <c r="D18" s="66">
        <v>8.2810000000000006</v>
      </c>
    </row>
    <row r="19" spans="1:4" ht="20.25" customHeight="1" x14ac:dyDescent="0.3">
      <c r="A19" s="63">
        <v>16</v>
      </c>
      <c r="B19" s="64" t="s">
        <v>328</v>
      </c>
      <c r="C19" s="65" t="s">
        <v>240</v>
      </c>
      <c r="D19" s="66">
        <v>8.2789999999999999</v>
      </c>
    </row>
    <row r="20" spans="1:4" ht="20.25" customHeight="1" x14ac:dyDescent="0.3">
      <c r="A20" s="73">
        <v>17</v>
      </c>
      <c r="B20" s="74" t="s">
        <v>10</v>
      </c>
      <c r="C20" s="74" t="s">
        <v>238</v>
      </c>
      <c r="D20" s="75">
        <v>8.27</v>
      </c>
    </row>
    <row r="21" spans="1:4" ht="20.25" customHeight="1" x14ac:dyDescent="0.3">
      <c r="A21" s="63">
        <v>18</v>
      </c>
      <c r="B21" s="64" t="s">
        <v>283</v>
      </c>
      <c r="C21" s="65" t="s">
        <v>240</v>
      </c>
      <c r="D21" s="66">
        <v>8.2669999999999995</v>
      </c>
    </row>
    <row r="22" spans="1:4" ht="20.25" customHeight="1" x14ac:dyDescent="0.3">
      <c r="A22" s="63">
        <v>19</v>
      </c>
      <c r="B22" s="64" t="s">
        <v>321</v>
      </c>
      <c r="C22" s="65" t="s">
        <v>240</v>
      </c>
      <c r="D22" s="66">
        <v>8.2309999999999999</v>
      </c>
    </row>
    <row r="23" spans="1:4" ht="20.25" customHeight="1" x14ac:dyDescent="0.3">
      <c r="A23" s="63">
        <v>20</v>
      </c>
      <c r="B23" s="64" t="s">
        <v>335</v>
      </c>
      <c r="C23" s="65" t="s">
        <v>240</v>
      </c>
      <c r="D23" s="66">
        <v>8.2249999999999996</v>
      </c>
    </row>
    <row r="24" spans="1:4" ht="20.25" customHeight="1" x14ac:dyDescent="0.3">
      <c r="A24" s="63">
        <v>21</v>
      </c>
      <c r="B24" s="64" t="s">
        <v>261</v>
      </c>
      <c r="C24" s="65" t="s">
        <v>240</v>
      </c>
      <c r="D24" s="66">
        <v>8.2149999999999999</v>
      </c>
    </row>
    <row r="25" spans="1:4" ht="20.25" customHeight="1" x14ac:dyDescent="0.3">
      <c r="A25" s="63">
        <v>22</v>
      </c>
      <c r="B25" s="64" t="s">
        <v>308</v>
      </c>
      <c r="C25" s="65" t="s">
        <v>240</v>
      </c>
      <c r="D25" s="66">
        <v>8.2100000000000009</v>
      </c>
    </row>
    <row r="26" spans="1:4" ht="20.25" customHeight="1" x14ac:dyDescent="0.3">
      <c r="A26" s="63">
        <v>23</v>
      </c>
      <c r="B26" s="64" t="s">
        <v>330</v>
      </c>
      <c r="C26" s="65" t="s">
        <v>240</v>
      </c>
      <c r="D26" s="66">
        <v>8.1760000000000002</v>
      </c>
    </row>
    <row r="27" spans="1:4" ht="20.25" customHeight="1" x14ac:dyDescent="0.3">
      <c r="A27" s="63">
        <v>24</v>
      </c>
      <c r="B27" s="64" t="s">
        <v>305</v>
      </c>
      <c r="C27" s="65" t="s">
        <v>240</v>
      </c>
      <c r="D27" s="66">
        <v>8.1530000000000005</v>
      </c>
    </row>
    <row r="28" spans="1:4" ht="20.25" customHeight="1" x14ac:dyDescent="0.3">
      <c r="A28" s="72">
        <v>25</v>
      </c>
      <c r="B28" s="57" t="s">
        <v>257</v>
      </c>
      <c r="C28" s="57" t="s">
        <v>239</v>
      </c>
      <c r="D28" s="61">
        <v>8.15</v>
      </c>
    </row>
    <row r="29" spans="1:4" ht="20.25" customHeight="1" x14ac:dyDescent="0.3">
      <c r="A29" s="73">
        <v>26</v>
      </c>
      <c r="B29" s="74" t="s">
        <v>42</v>
      </c>
      <c r="C29" s="74" t="s">
        <v>238</v>
      </c>
      <c r="D29" s="75">
        <v>8.14</v>
      </c>
    </row>
    <row r="30" spans="1:4" ht="20.25" customHeight="1" x14ac:dyDescent="0.3">
      <c r="A30" s="63">
        <v>27</v>
      </c>
      <c r="B30" s="64" t="s">
        <v>324</v>
      </c>
      <c r="C30" s="65" t="s">
        <v>240</v>
      </c>
      <c r="D30" s="66">
        <v>8.1379999999999999</v>
      </c>
    </row>
    <row r="31" spans="1:4" ht="20.25" customHeight="1" x14ac:dyDescent="0.3">
      <c r="A31" s="63">
        <v>28</v>
      </c>
      <c r="B31" s="64" t="s">
        <v>338</v>
      </c>
      <c r="C31" s="65" t="s">
        <v>240</v>
      </c>
      <c r="D31" s="66">
        <v>8.1120000000000001</v>
      </c>
    </row>
    <row r="32" spans="1:4" ht="20.25" customHeight="1" x14ac:dyDescent="0.3">
      <c r="A32" s="63">
        <v>29</v>
      </c>
      <c r="B32" s="67" t="s">
        <v>341</v>
      </c>
      <c r="C32" s="65" t="s">
        <v>240</v>
      </c>
      <c r="D32" s="66">
        <v>8.109</v>
      </c>
    </row>
    <row r="33" spans="1:4" ht="20.25" customHeight="1" x14ac:dyDescent="0.3">
      <c r="A33" s="63">
        <v>30</v>
      </c>
      <c r="B33" s="64" t="s">
        <v>320</v>
      </c>
      <c r="C33" s="65" t="s">
        <v>240</v>
      </c>
      <c r="D33" s="66">
        <v>8.0579999999999998</v>
      </c>
    </row>
    <row r="34" spans="1:4" ht="20.25" customHeight="1" x14ac:dyDescent="0.3">
      <c r="A34" s="72">
        <v>31</v>
      </c>
      <c r="B34" s="57" t="s">
        <v>244</v>
      </c>
      <c r="C34" s="57" t="s">
        <v>239</v>
      </c>
      <c r="D34" s="61">
        <v>8.0500000000000007</v>
      </c>
    </row>
    <row r="35" spans="1:4" ht="20.25" customHeight="1" x14ac:dyDescent="0.3">
      <c r="A35" s="63">
        <v>32</v>
      </c>
      <c r="B35" s="64" t="s">
        <v>312</v>
      </c>
      <c r="C35" s="65" t="s">
        <v>240</v>
      </c>
      <c r="D35" s="66">
        <v>8.048</v>
      </c>
    </row>
    <row r="36" spans="1:4" ht="20.25" customHeight="1" x14ac:dyDescent="0.3">
      <c r="A36" s="73">
        <v>33</v>
      </c>
      <c r="B36" s="74" t="s">
        <v>11</v>
      </c>
      <c r="C36" s="74" t="s">
        <v>238</v>
      </c>
      <c r="D36" s="75">
        <v>8.01</v>
      </c>
    </row>
    <row r="37" spans="1:4" ht="20.25" customHeight="1" x14ac:dyDescent="0.3">
      <c r="A37" s="72">
        <v>34</v>
      </c>
      <c r="B37" s="57" t="s">
        <v>259</v>
      </c>
      <c r="C37" s="57" t="s">
        <v>239</v>
      </c>
      <c r="D37" s="61">
        <v>8.01</v>
      </c>
    </row>
    <row r="38" spans="1:4" ht="20.25" customHeight="1" x14ac:dyDescent="0.3">
      <c r="A38" s="72">
        <v>35</v>
      </c>
      <c r="B38" s="57" t="s">
        <v>261</v>
      </c>
      <c r="C38" s="57" t="s">
        <v>239</v>
      </c>
      <c r="D38" s="61">
        <v>8.01</v>
      </c>
    </row>
    <row r="39" spans="1:4" ht="20.25" customHeight="1" x14ac:dyDescent="0.3">
      <c r="A39" s="72">
        <v>36</v>
      </c>
      <c r="B39" s="57" t="s">
        <v>265</v>
      </c>
      <c r="C39" s="57" t="s">
        <v>239</v>
      </c>
      <c r="D39" s="61">
        <v>8.01</v>
      </c>
    </row>
    <row r="40" spans="1:4" ht="19.5" customHeight="1" x14ac:dyDescent="0.3">
      <c r="A40" s="72">
        <v>37</v>
      </c>
      <c r="B40" s="57" t="s">
        <v>248</v>
      </c>
      <c r="C40" s="57" t="s">
        <v>239</v>
      </c>
      <c r="D40" s="61">
        <v>8</v>
      </c>
    </row>
    <row r="41" spans="1:4" ht="19.5" customHeight="1" x14ac:dyDescent="0.3">
      <c r="A41" s="72">
        <v>38</v>
      </c>
      <c r="B41" s="57" t="s">
        <v>260</v>
      </c>
      <c r="C41" s="57" t="s">
        <v>239</v>
      </c>
      <c r="D41" s="61">
        <v>7.98</v>
      </c>
    </row>
    <row r="42" spans="1:4" ht="19.5" customHeight="1" x14ac:dyDescent="0.3">
      <c r="A42" s="63">
        <v>39</v>
      </c>
      <c r="B42" s="64" t="s">
        <v>284</v>
      </c>
      <c r="C42" s="65" t="s">
        <v>240</v>
      </c>
      <c r="D42" s="66">
        <v>7.9619999999999997</v>
      </c>
    </row>
    <row r="43" spans="1:4" ht="19.5" customHeight="1" x14ac:dyDescent="0.3">
      <c r="A43" s="63">
        <v>40</v>
      </c>
      <c r="B43" s="64" t="s">
        <v>303</v>
      </c>
      <c r="C43" s="65" t="s">
        <v>240</v>
      </c>
      <c r="D43" s="66">
        <v>7.9619999999999997</v>
      </c>
    </row>
    <row r="44" spans="1:4" ht="19.5" customHeight="1" x14ac:dyDescent="0.3">
      <c r="A44" s="72">
        <v>41</v>
      </c>
      <c r="B44" s="57" t="s">
        <v>243</v>
      </c>
      <c r="C44" s="57" t="s">
        <v>239</v>
      </c>
      <c r="D44" s="61">
        <v>7.92</v>
      </c>
    </row>
    <row r="45" spans="1:4" ht="19.5" customHeight="1" x14ac:dyDescent="0.3">
      <c r="A45" s="63">
        <v>42</v>
      </c>
      <c r="B45" s="64" t="s">
        <v>289</v>
      </c>
      <c r="C45" s="65" t="s">
        <v>240</v>
      </c>
      <c r="D45" s="66">
        <v>7.9130000000000003</v>
      </c>
    </row>
    <row r="46" spans="1:4" ht="19.5" customHeight="1" x14ac:dyDescent="0.3">
      <c r="A46" s="73">
        <v>43</v>
      </c>
      <c r="B46" s="74" t="s">
        <v>12</v>
      </c>
      <c r="C46" s="74" t="s">
        <v>238</v>
      </c>
      <c r="D46" s="75">
        <v>7.9</v>
      </c>
    </row>
    <row r="47" spans="1:4" ht="19.5" customHeight="1" x14ac:dyDescent="0.3">
      <c r="A47" s="72">
        <v>44</v>
      </c>
      <c r="B47" s="57" t="s">
        <v>256</v>
      </c>
      <c r="C47" s="57" t="s">
        <v>239</v>
      </c>
      <c r="D47" s="61">
        <v>7.89</v>
      </c>
    </row>
    <row r="48" spans="1:4" ht="19.5" customHeight="1" x14ac:dyDescent="0.3">
      <c r="A48" s="63">
        <v>45</v>
      </c>
      <c r="B48" s="64" t="s">
        <v>327</v>
      </c>
      <c r="C48" s="65" t="s">
        <v>240</v>
      </c>
      <c r="D48" s="66">
        <v>7.8810000000000002</v>
      </c>
    </row>
    <row r="49" spans="1:4" ht="19.5" customHeight="1" x14ac:dyDescent="0.3">
      <c r="A49" s="63">
        <v>46</v>
      </c>
      <c r="B49" s="64" t="s">
        <v>331</v>
      </c>
      <c r="C49" s="65" t="s">
        <v>240</v>
      </c>
      <c r="D49" s="66">
        <v>7.87</v>
      </c>
    </row>
    <row r="50" spans="1:4" ht="19.5" customHeight="1" x14ac:dyDescent="0.3">
      <c r="A50" s="63">
        <v>47</v>
      </c>
      <c r="B50" s="69" t="s">
        <v>313</v>
      </c>
      <c r="C50" s="70" t="s">
        <v>240</v>
      </c>
      <c r="D50" s="71">
        <v>7.8639999999999999</v>
      </c>
    </row>
    <row r="51" spans="1:4" ht="19.5" customHeight="1" x14ac:dyDescent="0.3">
      <c r="A51" s="63">
        <v>48</v>
      </c>
      <c r="B51" s="64" t="s">
        <v>288</v>
      </c>
      <c r="C51" s="65" t="s">
        <v>240</v>
      </c>
      <c r="D51" s="66">
        <v>7.8390000000000004</v>
      </c>
    </row>
    <row r="52" spans="1:4" ht="19.5" customHeight="1" x14ac:dyDescent="0.3">
      <c r="A52" s="63">
        <v>49</v>
      </c>
      <c r="B52" s="64" t="s">
        <v>325</v>
      </c>
      <c r="C52" s="65" t="s">
        <v>240</v>
      </c>
      <c r="D52" s="66">
        <v>7.8380000000000001</v>
      </c>
    </row>
    <row r="53" spans="1:4" ht="19.5" customHeight="1" x14ac:dyDescent="0.3">
      <c r="A53" s="63">
        <v>51</v>
      </c>
      <c r="B53" s="64" t="s">
        <v>323</v>
      </c>
      <c r="C53" s="65" t="s">
        <v>240</v>
      </c>
      <c r="D53" s="66">
        <v>7.83</v>
      </c>
    </row>
    <row r="54" spans="1:4" ht="19.5" customHeight="1" x14ac:dyDescent="0.3">
      <c r="A54" s="72">
        <v>50</v>
      </c>
      <c r="B54" s="59" t="s">
        <v>251</v>
      </c>
      <c r="C54" s="57" t="s">
        <v>239</v>
      </c>
      <c r="D54" s="61">
        <v>7.83</v>
      </c>
    </row>
    <row r="55" spans="1:4" ht="19.5" customHeight="1" x14ac:dyDescent="0.3">
      <c r="A55" s="73">
        <v>52</v>
      </c>
      <c r="B55" s="74" t="s">
        <v>13</v>
      </c>
      <c r="C55" s="74" t="s">
        <v>238</v>
      </c>
      <c r="D55" s="75">
        <v>7.82</v>
      </c>
    </row>
    <row r="56" spans="1:4" ht="19.5" customHeight="1" x14ac:dyDescent="0.3">
      <c r="A56" s="72">
        <v>53</v>
      </c>
      <c r="B56" s="57" t="s">
        <v>246</v>
      </c>
      <c r="C56" s="57" t="s">
        <v>239</v>
      </c>
      <c r="D56" s="61">
        <v>7.82</v>
      </c>
    </row>
    <row r="57" spans="1:4" ht="19.5" customHeight="1" x14ac:dyDescent="0.3">
      <c r="A57" s="63">
        <v>54</v>
      </c>
      <c r="B57" s="64" t="s">
        <v>315</v>
      </c>
      <c r="C57" s="65" t="s">
        <v>240</v>
      </c>
      <c r="D57" s="66">
        <v>7.7869999999999999</v>
      </c>
    </row>
    <row r="58" spans="1:4" ht="19.5" customHeight="1" x14ac:dyDescent="0.3">
      <c r="A58" s="73">
        <v>55</v>
      </c>
      <c r="B58" s="74" t="s">
        <v>14</v>
      </c>
      <c r="C58" s="74" t="s">
        <v>238</v>
      </c>
      <c r="D58" s="75">
        <v>7.78</v>
      </c>
    </row>
    <row r="59" spans="1:4" ht="19.5" customHeight="1" x14ac:dyDescent="0.3">
      <c r="A59" s="63">
        <v>56</v>
      </c>
      <c r="B59" s="64" t="s">
        <v>337</v>
      </c>
      <c r="C59" s="65" t="s">
        <v>240</v>
      </c>
      <c r="D59" s="66">
        <v>7.7709999999999999</v>
      </c>
    </row>
    <row r="60" spans="1:4" ht="19.5" customHeight="1" x14ac:dyDescent="0.3">
      <c r="A60" s="63">
        <v>59</v>
      </c>
      <c r="B60" s="64" t="s">
        <v>340</v>
      </c>
      <c r="C60" s="65" t="s">
        <v>240</v>
      </c>
      <c r="D60" s="66">
        <v>7.75</v>
      </c>
    </row>
    <row r="61" spans="1:4" ht="19.5" customHeight="1" x14ac:dyDescent="0.3">
      <c r="A61" s="72">
        <v>57</v>
      </c>
      <c r="B61" s="57" t="s">
        <v>250</v>
      </c>
      <c r="C61" s="57" t="s">
        <v>239</v>
      </c>
      <c r="D61" s="61">
        <v>7.75</v>
      </c>
    </row>
    <row r="62" spans="1:4" ht="19.5" customHeight="1" x14ac:dyDescent="0.3">
      <c r="A62" s="72">
        <v>58</v>
      </c>
      <c r="B62" s="57" t="s">
        <v>262</v>
      </c>
      <c r="C62" s="57" t="s">
        <v>239</v>
      </c>
      <c r="D62" s="61">
        <v>7.75</v>
      </c>
    </row>
    <row r="63" spans="1:4" ht="19.5" customHeight="1" x14ac:dyDescent="0.3">
      <c r="A63" s="63">
        <v>60</v>
      </c>
      <c r="B63" s="64" t="s">
        <v>332</v>
      </c>
      <c r="C63" s="65" t="s">
        <v>240</v>
      </c>
      <c r="D63" s="66">
        <v>7.734</v>
      </c>
    </row>
    <row r="64" spans="1:4" ht="19.5" customHeight="1" x14ac:dyDescent="0.3">
      <c r="A64" s="73">
        <v>61</v>
      </c>
      <c r="B64" s="74" t="s">
        <v>15</v>
      </c>
      <c r="C64" s="74" t="s">
        <v>238</v>
      </c>
      <c r="D64" s="75">
        <v>7.73</v>
      </c>
    </row>
    <row r="65" spans="1:4" ht="19.5" customHeight="1" x14ac:dyDescent="0.3">
      <c r="A65" s="72">
        <v>62</v>
      </c>
      <c r="B65" s="57" t="s">
        <v>253</v>
      </c>
      <c r="C65" s="57" t="s">
        <v>239</v>
      </c>
      <c r="D65" s="61">
        <v>7.72</v>
      </c>
    </row>
    <row r="66" spans="1:4" ht="19.5" customHeight="1" x14ac:dyDescent="0.3">
      <c r="A66" s="72">
        <v>63</v>
      </c>
      <c r="B66" s="57" t="s">
        <v>242</v>
      </c>
      <c r="C66" s="57" t="s">
        <v>239</v>
      </c>
      <c r="D66" s="61">
        <v>7.71</v>
      </c>
    </row>
    <row r="67" spans="1:4" ht="19.5" customHeight="1" x14ac:dyDescent="0.3">
      <c r="A67" s="63">
        <v>64</v>
      </c>
      <c r="B67" s="64" t="s">
        <v>316</v>
      </c>
      <c r="C67" s="65" t="s">
        <v>240</v>
      </c>
      <c r="D67" s="66">
        <v>7.7089999999999996</v>
      </c>
    </row>
    <row r="68" spans="1:4" ht="19.5" customHeight="1" x14ac:dyDescent="0.3">
      <c r="A68" s="73">
        <v>65</v>
      </c>
      <c r="B68" s="74" t="s">
        <v>16</v>
      </c>
      <c r="C68" s="74" t="s">
        <v>238</v>
      </c>
      <c r="D68" s="75">
        <v>7.68</v>
      </c>
    </row>
    <row r="69" spans="1:4" ht="19.5" customHeight="1" x14ac:dyDescent="0.3">
      <c r="A69" s="63">
        <v>66</v>
      </c>
      <c r="B69" s="64" t="s">
        <v>299</v>
      </c>
      <c r="C69" s="65" t="s">
        <v>240</v>
      </c>
      <c r="D69" s="66">
        <v>7.68</v>
      </c>
    </row>
    <row r="70" spans="1:4" ht="19.5" customHeight="1" x14ac:dyDescent="0.3">
      <c r="A70" s="72">
        <v>67</v>
      </c>
      <c r="B70" s="57" t="s">
        <v>247</v>
      </c>
      <c r="C70" s="57" t="s">
        <v>239</v>
      </c>
      <c r="D70" s="61">
        <v>7.67</v>
      </c>
    </row>
    <row r="71" spans="1:4" ht="19.5" customHeight="1" x14ac:dyDescent="0.3">
      <c r="A71" s="63">
        <v>68</v>
      </c>
      <c r="B71" s="64" t="s">
        <v>326</v>
      </c>
      <c r="C71" s="65" t="s">
        <v>240</v>
      </c>
      <c r="D71" s="66">
        <v>7.6639999999999997</v>
      </c>
    </row>
    <row r="72" spans="1:4" ht="19.5" customHeight="1" x14ac:dyDescent="0.3">
      <c r="A72" s="73">
        <v>69</v>
      </c>
      <c r="B72" s="74" t="s">
        <v>17</v>
      </c>
      <c r="C72" s="74" t="s">
        <v>238</v>
      </c>
      <c r="D72" s="75">
        <v>7.66</v>
      </c>
    </row>
    <row r="73" spans="1:4" ht="19.5" customHeight="1" x14ac:dyDescent="0.3">
      <c r="A73" s="63">
        <v>70</v>
      </c>
      <c r="B73" s="64" t="s">
        <v>310</v>
      </c>
      <c r="C73" s="65" t="s">
        <v>240</v>
      </c>
      <c r="D73" s="66">
        <v>7.6470000000000002</v>
      </c>
    </row>
    <row r="74" spans="1:4" ht="19.5" customHeight="1" x14ac:dyDescent="0.3">
      <c r="A74" s="73">
        <v>71</v>
      </c>
      <c r="B74" s="74" t="s">
        <v>18</v>
      </c>
      <c r="C74" s="74" t="s">
        <v>238</v>
      </c>
      <c r="D74" s="75">
        <v>7.61</v>
      </c>
    </row>
    <row r="75" spans="1:4" ht="19.5" customHeight="1" x14ac:dyDescent="0.3">
      <c r="A75" s="72">
        <v>72</v>
      </c>
      <c r="B75" s="57" t="s">
        <v>249</v>
      </c>
      <c r="C75" s="57" t="s">
        <v>239</v>
      </c>
      <c r="D75" s="61">
        <v>7.61</v>
      </c>
    </row>
    <row r="76" spans="1:4" ht="19.5" customHeight="1" x14ac:dyDescent="0.3">
      <c r="A76" s="72">
        <v>73</v>
      </c>
      <c r="B76" s="57" t="s">
        <v>258</v>
      </c>
      <c r="C76" s="57" t="s">
        <v>239</v>
      </c>
      <c r="D76" s="61">
        <v>7.58</v>
      </c>
    </row>
    <row r="77" spans="1:4" ht="19.5" customHeight="1" x14ac:dyDescent="0.3">
      <c r="A77" s="73">
        <v>74</v>
      </c>
      <c r="B77" s="74" t="s">
        <v>19</v>
      </c>
      <c r="C77" s="74" t="s">
        <v>238</v>
      </c>
      <c r="D77" s="75">
        <v>7.57</v>
      </c>
    </row>
    <row r="78" spans="1:4" ht="19.5" customHeight="1" x14ac:dyDescent="0.3">
      <c r="A78" s="72">
        <v>75</v>
      </c>
      <c r="B78" s="57" t="s">
        <v>245</v>
      </c>
      <c r="C78" s="57" t="s">
        <v>239</v>
      </c>
      <c r="D78" s="61">
        <v>7.57</v>
      </c>
    </row>
    <row r="79" spans="1:4" ht="19.5" customHeight="1" x14ac:dyDescent="0.3">
      <c r="A79" s="73">
        <v>76</v>
      </c>
      <c r="B79" s="74" t="s">
        <v>20</v>
      </c>
      <c r="C79" s="74" t="s">
        <v>238</v>
      </c>
      <c r="D79" s="75">
        <v>7.56</v>
      </c>
    </row>
    <row r="80" spans="1:4" ht="19.5" customHeight="1" x14ac:dyDescent="0.3">
      <c r="A80" s="63">
        <v>77</v>
      </c>
      <c r="B80" s="64" t="s">
        <v>309</v>
      </c>
      <c r="C80" s="65" t="s">
        <v>240</v>
      </c>
      <c r="D80" s="66">
        <v>7.5579999999999998</v>
      </c>
    </row>
    <row r="81" spans="1:4" ht="19.5" customHeight="1" x14ac:dyDescent="0.3">
      <c r="A81" s="73">
        <v>78</v>
      </c>
      <c r="B81" s="74" t="s">
        <v>21</v>
      </c>
      <c r="C81" s="74" t="s">
        <v>238</v>
      </c>
      <c r="D81" s="75">
        <v>7.54</v>
      </c>
    </row>
    <row r="82" spans="1:4" ht="19.5" customHeight="1" x14ac:dyDescent="0.3">
      <c r="A82" s="73">
        <v>79</v>
      </c>
      <c r="B82" s="74" t="s">
        <v>22</v>
      </c>
      <c r="C82" s="74" t="s">
        <v>238</v>
      </c>
      <c r="D82" s="75">
        <v>7.54</v>
      </c>
    </row>
    <row r="83" spans="1:4" ht="19.5" customHeight="1" x14ac:dyDescent="0.3">
      <c r="A83" s="63">
        <v>80</v>
      </c>
      <c r="B83" s="64" t="s">
        <v>329</v>
      </c>
      <c r="C83" s="65" t="s">
        <v>240</v>
      </c>
      <c r="D83" s="66">
        <v>7.5170000000000003</v>
      </c>
    </row>
    <row r="84" spans="1:4" ht="19.5" customHeight="1" x14ac:dyDescent="0.3">
      <c r="A84" s="72">
        <v>81</v>
      </c>
      <c r="B84" s="57" t="s">
        <v>267</v>
      </c>
      <c r="C84" s="57" t="s">
        <v>239</v>
      </c>
      <c r="D84" s="61">
        <v>7.5</v>
      </c>
    </row>
    <row r="85" spans="1:4" ht="19.5" customHeight="1" x14ac:dyDescent="0.3">
      <c r="A85" s="73">
        <v>82</v>
      </c>
      <c r="B85" s="74" t="s">
        <v>23</v>
      </c>
      <c r="C85" s="74" t="s">
        <v>238</v>
      </c>
      <c r="D85" s="75">
        <v>7.49</v>
      </c>
    </row>
    <row r="86" spans="1:4" ht="19.5" customHeight="1" x14ac:dyDescent="0.3">
      <c r="A86" s="63">
        <v>83</v>
      </c>
      <c r="B86" s="64" t="s">
        <v>336</v>
      </c>
      <c r="C86" s="65" t="s">
        <v>240</v>
      </c>
      <c r="D86" s="66">
        <v>7.4790000000000001</v>
      </c>
    </row>
    <row r="87" spans="1:4" ht="19.5" customHeight="1" x14ac:dyDescent="0.3">
      <c r="A87" s="72">
        <v>84</v>
      </c>
      <c r="B87" s="57" t="s">
        <v>255</v>
      </c>
      <c r="C87" s="57" t="s">
        <v>239</v>
      </c>
      <c r="D87" s="61">
        <v>7.47</v>
      </c>
    </row>
    <row r="88" spans="1:4" ht="19.5" customHeight="1" x14ac:dyDescent="0.3">
      <c r="A88" s="72">
        <v>85</v>
      </c>
      <c r="B88" s="57" t="s">
        <v>264</v>
      </c>
      <c r="C88" s="57" t="s">
        <v>239</v>
      </c>
      <c r="D88" s="61">
        <v>7.45</v>
      </c>
    </row>
    <row r="89" spans="1:4" ht="19.5" customHeight="1" x14ac:dyDescent="0.3">
      <c r="A89" s="72">
        <v>86</v>
      </c>
      <c r="B89" s="57" t="s">
        <v>241</v>
      </c>
      <c r="C89" s="57" t="s">
        <v>239</v>
      </c>
      <c r="D89" s="61">
        <v>7.41</v>
      </c>
    </row>
    <row r="90" spans="1:4" ht="19.5" customHeight="1" x14ac:dyDescent="0.3">
      <c r="A90" s="73">
        <v>87</v>
      </c>
      <c r="B90" s="74" t="s">
        <v>24</v>
      </c>
      <c r="C90" s="74" t="s">
        <v>238</v>
      </c>
      <c r="D90" s="75">
        <v>7.36</v>
      </c>
    </row>
    <row r="91" spans="1:4" ht="19.5" customHeight="1" x14ac:dyDescent="0.3">
      <c r="A91" s="73">
        <v>88</v>
      </c>
      <c r="B91" s="74" t="s">
        <v>25</v>
      </c>
      <c r="C91" s="74" t="s">
        <v>238</v>
      </c>
      <c r="D91" s="75">
        <v>7.29</v>
      </c>
    </row>
    <row r="92" spans="1:4" ht="19.5" customHeight="1" x14ac:dyDescent="0.3">
      <c r="A92" s="72">
        <v>89</v>
      </c>
      <c r="B92" s="59" t="s">
        <v>268</v>
      </c>
      <c r="C92" s="57" t="s">
        <v>239</v>
      </c>
      <c r="D92" s="61">
        <v>7.29</v>
      </c>
    </row>
    <row r="93" spans="1:4" ht="19.5" customHeight="1" x14ac:dyDescent="0.3">
      <c r="A93" s="63">
        <v>90</v>
      </c>
      <c r="B93" s="69" t="s">
        <v>333</v>
      </c>
      <c r="C93" s="70" t="s">
        <v>240</v>
      </c>
      <c r="D93" s="71">
        <v>7.2759999999999998</v>
      </c>
    </row>
    <row r="94" spans="1:4" ht="19.5" customHeight="1" x14ac:dyDescent="0.3">
      <c r="A94" s="73">
        <v>91</v>
      </c>
      <c r="B94" s="74" t="s">
        <v>26</v>
      </c>
      <c r="C94" s="74" t="s">
        <v>238</v>
      </c>
      <c r="D94" s="75">
        <v>7.27</v>
      </c>
    </row>
    <row r="95" spans="1:4" ht="19.5" customHeight="1" x14ac:dyDescent="0.3">
      <c r="A95" s="73">
        <v>92</v>
      </c>
      <c r="B95" s="74" t="s">
        <v>27</v>
      </c>
      <c r="C95" s="74" t="s">
        <v>238</v>
      </c>
      <c r="D95" s="75">
        <v>7.25</v>
      </c>
    </row>
    <row r="96" spans="1:4" ht="19.5" customHeight="1" x14ac:dyDescent="0.3">
      <c r="A96" s="73">
        <v>93</v>
      </c>
      <c r="B96" s="74" t="s">
        <v>28</v>
      </c>
      <c r="C96" s="74" t="s">
        <v>238</v>
      </c>
      <c r="D96" s="75">
        <v>7.22</v>
      </c>
    </row>
    <row r="97" spans="1:4" ht="19.5" customHeight="1" x14ac:dyDescent="0.3">
      <c r="A97" s="63">
        <v>94</v>
      </c>
      <c r="B97" s="64" t="s">
        <v>295</v>
      </c>
      <c r="C97" s="65" t="s">
        <v>240</v>
      </c>
      <c r="D97" s="66">
        <v>7.22</v>
      </c>
    </row>
    <row r="98" spans="1:4" ht="19.5" customHeight="1" x14ac:dyDescent="0.3">
      <c r="A98" s="73">
        <v>95</v>
      </c>
      <c r="B98" s="74" t="s">
        <v>29</v>
      </c>
      <c r="C98" s="74" t="s">
        <v>238</v>
      </c>
      <c r="D98" s="75">
        <v>7.19</v>
      </c>
    </row>
    <row r="99" spans="1:4" ht="19.5" customHeight="1" x14ac:dyDescent="0.3">
      <c r="A99" s="72">
        <v>96</v>
      </c>
      <c r="B99" s="57" t="s">
        <v>266</v>
      </c>
      <c r="C99" s="57" t="s">
        <v>239</v>
      </c>
      <c r="D99" s="61">
        <v>7.18</v>
      </c>
    </row>
    <row r="100" spans="1:4" ht="19.5" customHeight="1" x14ac:dyDescent="0.3">
      <c r="A100" s="72">
        <v>97</v>
      </c>
      <c r="B100" s="57" t="s">
        <v>263</v>
      </c>
      <c r="C100" s="57" t="s">
        <v>239</v>
      </c>
      <c r="D100" s="61">
        <v>7.15</v>
      </c>
    </row>
    <row r="101" spans="1:4" ht="19.5" customHeight="1" x14ac:dyDescent="0.3">
      <c r="A101" s="72">
        <v>98</v>
      </c>
      <c r="B101" s="60" t="s">
        <v>275</v>
      </c>
      <c r="C101" s="57" t="s">
        <v>239</v>
      </c>
      <c r="D101" s="61">
        <v>7.15</v>
      </c>
    </row>
    <row r="102" spans="1:4" ht="19.5" customHeight="1" x14ac:dyDescent="0.3">
      <c r="A102" s="63">
        <v>99</v>
      </c>
      <c r="B102" s="64" t="s">
        <v>285</v>
      </c>
      <c r="C102" s="65" t="s">
        <v>240</v>
      </c>
      <c r="D102" s="66">
        <v>7.0540000000000003</v>
      </c>
    </row>
    <row r="103" spans="1:4" ht="19.5" customHeight="1" x14ac:dyDescent="0.3">
      <c r="A103" s="63">
        <v>100</v>
      </c>
      <c r="B103" s="64" t="s">
        <v>317</v>
      </c>
      <c r="C103" s="65" t="s">
        <v>240</v>
      </c>
      <c r="D103" s="66">
        <v>7.0510000000000002</v>
      </c>
    </row>
    <row r="104" spans="1:4" ht="19.5" customHeight="1" x14ac:dyDescent="0.3">
      <c r="A104" s="73">
        <v>101</v>
      </c>
      <c r="B104" s="74" t="s">
        <v>30</v>
      </c>
      <c r="C104" s="74" t="s">
        <v>238</v>
      </c>
      <c r="D104" s="75">
        <v>7.03</v>
      </c>
    </row>
    <row r="105" spans="1:4" ht="19.5" customHeight="1" x14ac:dyDescent="0.3">
      <c r="A105" s="73">
        <v>102</v>
      </c>
      <c r="B105" s="74" t="s">
        <v>31</v>
      </c>
      <c r="C105" s="74" t="s">
        <v>238</v>
      </c>
      <c r="D105" s="75">
        <v>7.01</v>
      </c>
    </row>
    <row r="106" spans="1:4" ht="19.5" customHeight="1" x14ac:dyDescent="0.3">
      <c r="A106" s="63">
        <v>103</v>
      </c>
      <c r="B106" s="64" t="s">
        <v>322</v>
      </c>
      <c r="C106" s="65" t="s">
        <v>240</v>
      </c>
      <c r="D106" s="66">
        <v>6.9870000000000001</v>
      </c>
    </row>
    <row r="107" spans="1:4" ht="19.5" customHeight="1" x14ac:dyDescent="0.3">
      <c r="A107" s="63">
        <v>104</v>
      </c>
      <c r="B107" s="64" t="s">
        <v>307</v>
      </c>
      <c r="C107" s="65" t="s">
        <v>240</v>
      </c>
      <c r="D107" s="66">
        <v>6.9690000000000003</v>
      </c>
    </row>
    <row r="108" spans="1:4" ht="19.5" customHeight="1" x14ac:dyDescent="0.3">
      <c r="A108" s="73">
        <v>105</v>
      </c>
      <c r="B108" s="74" t="s">
        <v>32</v>
      </c>
      <c r="C108" s="74" t="s">
        <v>238</v>
      </c>
      <c r="D108" s="75">
        <v>6.93</v>
      </c>
    </row>
    <row r="109" spans="1:4" ht="19.5" customHeight="1" x14ac:dyDescent="0.3">
      <c r="A109" s="63">
        <v>106</v>
      </c>
      <c r="B109" s="64" t="s">
        <v>296</v>
      </c>
      <c r="C109" s="65" t="s">
        <v>240</v>
      </c>
      <c r="D109" s="66">
        <v>6.9169999999999998</v>
      </c>
    </row>
    <row r="110" spans="1:4" ht="19.5" customHeight="1" x14ac:dyDescent="0.3">
      <c r="A110" s="63">
        <v>107</v>
      </c>
      <c r="B110" s="64" t="s">
        <v>293</v>
      </c>
      <c r="C110" s="65" t="s">
        <v>240</v>
      </c>
      <c r="D110" s="66">
        <v>6.7709999999999999</v>
      </c>
    </row>
    <row r="111" spans="1:4" ht="19.5" customHeight="1" x14ac:dyDescent="0.3">
      <c r="A111" s="63">
        <v>108</v>
      </c>
      <c r="B111" s="64" t="s">
        <v>334</v>
      </c>
      <c r="C111" s="65" t="s">
        <v>240</v>
      </c>
      <c r="D111" s="66">
        <v>6.7539999999999996</v>
      </c>
    </row>
    <row r="112" spans="1:4" ht="19.5" customHeight="1" x14ac:dyDescent="0.3">
      <c r="A112" s="73">
        <v>109</v>
      </c>
      <c r="B112" s="74" t="s">
        <v>33</v>
      </c>
      <c r="C112" s="74" t="s">
        <v>238</v>
      </c>
      <c r="D112" s="75">
        <v>6.72</v>
      </c>
    </row>
    <row r="113" spans="1:4" ht="19.5" customHeight="1" x14ac:dyDescent="0.3">
      <c r="A113" s="63">
        <v>110</v>
      </c>
      <c r="B113" s="64" t="s">
        <v>311</v>
      </c>
      <c r="C113" s="65" t="s">
        <v>240</v>
      </c>
      <c r="D113" s="66">
        <v>6.7190000000000003</v>
      </c>
    </row>
    <row r="114" spans="1:4" ht="19.5" customHeight="1" x14ac:dyDescent="0.3">
      <c r="A114" s="63">
        <v>111</v>
      </c>
      <c r="B114" s="64" t="s">
        <v>286</v>
      </c>
      <c r="C114" s="65" t="s">
        <v>240</v>
      </c>
      <c r="D114" s="66">
        <v>6.6829999999999998</v>
      </c>
    </row>
    <row r="115" spans="1:4" ht="19.5" customHeight="1" x14ac:dyDescent="0.3">
      <c r="A115" s="72">
        <v>112</v>
      </c>
      <c r="B115" s="58" t="s">
        <v>270</v>
      </c>
      <c r="C115" s="57" t="s">
        <v>239</v>
      </c>
      <c r="D115" s="61">
        <v>6.68</v>
      </c>
    </row>
    <row r="116" spans="1:4" ht="19.5" customHeight="1" x14ac:dyDescent="0.3">
      <c r="A116" s="63">
        <v>113</v>
      </c>
      <c r="B116" s="64" t="s">
        <v>306</v>
      </c>
      <c r="C116" s="65" t="s">
        <v>240</v>
      </c>
      <c r="D116" s="66">
        <v>6.6520000000000001</v>
      </c>
    </row>
    <row r="117" spans="1:4" ht="19.5" customHeight="1" x14ac:dyDescent="0.3">
      <c r="A117" s="73">
        <v>114</v>
      </c>
      <c r="B117" s="76" t="s">
        <v>47</v>
      </c>
      <c r="C117" s="74" t="s">
        <v>238</v>
      </c>
      <c r="D117" s="75">
        <v>6.64</v>
      </c>
    </row>
    <row r="118" spans="1:4" ht="19.5" customHeight="1" x14ac:dyDescent="0.3">
      <c r="A118" s="63">
        <v>115</v>
      </c>
      <c r="B118" s="64" t="s">
        <v>342</v>
      </c>
      <c r="C118" s="65" t="s">
        <v>240</v>
      </c>
      <c r="D118" s="66">
        <v>6.5579999999999998</v>
      </c>
    </row>
    <row r="119" spans="1:4" ht="19.5" customHeight="1" x14ac:dyDescent="0.3">
      <c r="A119" s="73">
        <v>116</v>
      </c>
      <c r="B119" s="74" t="s">
        <v>43</v>
      </c>
      <c r="C119" s="74" t="s">
        <v>238</v>
      </c>
      <c r="D119" s="75">
        <v>6.53</v>
      </c>
    </row>
    <row r="120" spans="1:4" ht="19.5" customHeight="1" x14ac:dyDescent="0.3">
      <c r="A120" s="72">
        <v>117</v>
      </c>
      <c r="B120" s="58" t="s">
        <v>271</v>
      </c>
      <c r="C120" s="57" t="s">
        <v>239</v>
      </c>
      <c r="D120" s="61">
        <v>6.51</v>
      </c>
    </row>
    <row r="121" spans="1:4" ht="19.5" customHeight="1" x14ac:dyDescent="0.3">
      <c r="A121" s="73">
        <v>118</v>
      </c>
      <c r="B121" s="74" t="s">
        <v>44</v>
      </c>
      <c r="C121" s="74" t="s">
        <v>238</v>
      </c>
      <c r="D121" s="75">
        <v>6.47</v>
      </c>
    </row>
    <row r="122" spans="1:4" ht="19.5" customHeight="1" x14ac:dyDescent="0.3">
      <c r="A122" s="72">
        <v>119</v>
      </c>
      <c r="B122" s="58" t="s">
        <v>278</v>
      </c>
      <c r="C122" s="57" t="s">
        <v>239</v>
      </c>
      <c r="D122" s="61">
        <v>6.42</v>
      </c>
    </row>
    <row r="123" spans="1:4" ht="19.5" customHeight="1" x14ac:dyDescent="0.3">
      <c r="A123" s="63">
        <v>120</v>
      </c>
      <c r="B123" s="64" t="s">
        <v>319</v>
      </c>
      <c r="C123" s="65" t="s">
        <v>240</v>
      </c>
      <c r="D123" s="66">
        <v>6.3959999999999999</v>
      </c>
    </row>
    <row r="124" spans="1:4" ht="19.5" customHeight="1" x14ac:dyDescent="0.3">
      <c r="A124" s="72">
        <v>121</v>
      </c>
      <c r="B124" s="58" t="s">
        <v>273</v>
      </c>
      <c r="C124" s="57" t="s">
        <v>239</v>
      </c>
      <c r="D124" s="61">
        <v>6.39</v>
      </c>
    </row>
    <row r="125" spans="1:4" ht="19.5" customHeight="1" x14ac:dyDescent="0.3">
      <c r="A125" s="63">
        <v>122</v>
      </c>
      <c r="B125" s="64" t="s">
        <v>318</v>
      </c>
      <c r="C125" s="65" t="s">
        <v>240</v>
      </c>
      <c r="D125" s="66">
        <v>6.3860000000000001</v>
      </c>
    </row>
    <row r="126" spans="1:4" ht="19.5" customHeight="1" x14ac:dyDescent="0.3">
      <c r="A126" s="63">
        <v>123</v>
      </c>
      <c r="B126" s="64" t="s">
        <v>339</v>
      </c>
      <c r="C126" s="65" t="s">
        <v>240</v>
      </c>
      <c r="D126" s="66">
        <v>6.3789999999999996</v>
      </c>
    </row>
    <row r="127" spans="1:4" ht="19.5" customHeight="1" x14ac:dyDescent="0.3">
      <c r="A127" s="63">
        <v>124</v>
      </c>
      <c r="B127" s="64" t="s">
        <v>302</v>
      </c>
      <c r="C127" s="65" t="s">
        <v>240</v>
      </c>
      <c r="D127" s="66">
        <v>6.3719999999999999</v>
      </c>
    </row>
    <row r="128" spans="1:4" ht="19.5" customHeight="1" x14ac:dyDescent="0.3">
      <c r="A128" s="72">
        <v>125</v>
      </c>
      <c r="B128" s="57" t="s">
        <v>274</v>
      </c>
      <c r="C128" s="57" t="s">
        <v>239</v>
      </c>
      <c r="D128" s="61">
        <v>6.37</v>
      </c>
    </row>
    <row r="129" spans="1:4" ht="19.5" customHeight="1" x14ac:dyDescent="0.3">
      <c r="A129" s="73">
        <v>126</v>
      </c>
      <c r="B129" s="74" t="s">
        <v>34</v>
      </c>
      <c r="C129" s="74" t="s">
        <v>238</v>
      </c>
      <c r="D129" s="75">
        <v>6.28</v>
      </c>
    </row>
    <row r="130" spans="1:4" ht="19.5" customHeight="1" x14ac:dyDescent="0.3">
      <c r="A130" s="73">
        <v>127</v>
      </c>
      <c r="B130" s="74" t="s">
        <v>35</v>
      </c>
      <c r="C130" s="74" t="s">
        <v>238</v>
      </c>
      <c r="D130" s="75">
        <v>6.24</v>
      </c>
    </row>
    <row r="131" spans="1:4" ht="19.5" customHeight="1" x14ac:dyDescent="0.3">
      <c r="A131" s="72">
        <v>128</v>
      </c>
      <c r="B131" s="57" t="s">
        <v>279</v>
      </c>
      <c r="C131" s="57" t="s">
        <v>239</v>
      </c>
      <c r="D131" s="61">
        <v>6.22</v>
      </c>
    </row>
    <row r="132" spans="1:4" ht="19.5" customHeight="1" x14ac:dyDescent="0.3">
      <c r="A132" s="73">
        <v>129</v>
      </c>
      <c r="B132" s="74" t="s">
        <v>36</v>
      </c>
      <c r="C132" s="74" t="s">
        <v>238</v>
      </c>
      <c r="D132" s="75">
        <v>6.18</v>
      </c>
    </row>
    <row r="133" spans="1:4" ht="19.5" customHeight="1" x14ac:dyDescent="0.3">
      <c r="A133" s="72">
        <v>130</v>
      </c>
      <c r="B133" s="58" t="s">
        <v>276</v>
      </c>
      <c r="C133" s="57" t="s">
        <v>239</v>
      </c>
      <c r="D133" s="61">
        <v>6.13</v>
      </c>
    </row>
    <row r="134" spans="1:4" ht="19.5" customHeight="1" x14ac:dyDescent="0.3">
      <c r="A134" s="63">
        <v>131</v>
      </c>
      <c r="B134" s="64" t="s">
        <v>349</v>
      </c>
      <c r="C134" s="65" t="s">
        <v>240</v>
      </c>
      <c r="D134" s="66">
        <v>6.101</v>
      </c>
    </row>
    <row r="135" spans="1:4" ht="19.5" customHeight="1" x14ac:dyDescent="0.3">
      <c r="A135" s="63">
        <v>132</v>
      </c>
      <c r="B135" s="64" t="s">
        <v>351</v>
      </c>
      <c r="C135" s="65" t="s">
        <v>240</v>
      </c>
      <c r="D135" s="66">
        <v>6.101</v>
      </c>
    </row>
    <row r="136" spans="1:4" ht="19.5" customHeight="1" x14ac:dyDescent="0.3">
      <c r="A136" s="73">
        <v>133</v>
      </c>
      <c r="B136" s="74" t="s">
        <v>37</v>
      </c>
      <c r="C136" s="74" t="s">
        <v>238</v>
      </c>
      <c r="D136" s="75">
        <v>6.03</v>
      </c>
    </row>
    <row r="137" spans="1:4" ht="19.5" customHeight="1" x14ac:dyDescent="0.3">
      <c r="A137" s="72">
        <v>134</v>
      </c>
      <c r="B137" s="58" t="s">
        <v>272</v>
      </c>
      <c r="C137" s="57" t="s">
        <v>239</v>
      </c>
      <c r="D137" s="61">
        <v>6.03</v>
      </c>
    </row>
    <row r="138" spans="1:4" ht="19.5" customHeight="1" x14ac:dyDescent="0.3">
      <c r="A138" s="72">
        <v>135</v>
      </c>
      <c r="B138" s="58" t="s">
        <v>277</v>
      </c>
      <c r="C138" s="57" t="s">
        <v>239</v>
      </c>
      <c r="D138" s="61">
        <v>6.03</v>
      </c>
    </row>
    <row r="139" spans="1:4" ht="19.5" customHeight="1" x14ac:dyDescent="0.3">
      <c r="A139" s="73">
        <v>136</v>
      </c>
      <c r="B139" s="74" t="s">
        <v>5</v>
      </c>
      <c r="C139" s="74" t="s">
        <v>238</v>
      </c>
      <c r="D139" s="75">
        <v>6.02</v>
      </c>
    </row>
    <row r="140" spans="1:4" ht="19.5" customHeight="1" x14ac:dyDescent="0.3">
      <c r="A140" s="63">
        <v>137</v>
      </c>
      <c r="B140" s="64" t="s">
        <v>356</v>
      </c>
      <c r="C140" s="65" t="s">
        <v>240</v>
      </c>
      <c r="D140" s="66">
        <v>6</v>
      </c>
    </row>
    <row r="141" spans="1:4" ht="19.5" customHeight="1" x14ac:dyDescent="0.3">
      <c r="A141" s="73">
        <v>138</v>
      </c>
      <c r="B141" s="74" t="s">
        <v>45</v>
      </c>
      <c r="C141" s="74" t="s">
        <v>238</v>
      </c>
      <c r="D141" s="75">
        <v>5.99</v>
      </c>
    </row>
    <row r="142" spans="1:4" ht="19.5" customHeight="1" x14ac:dyDescent="0.3">
      <c r="A142" s="73">
        <v>139</v>
      </c>
      <c r="B142" s="74" t="s">
        <v>46</v>
      </c>
      <c r="C142" s="74" t="s">
        <v>238</v>
      </c>
      <c r="D142" s="75">
        <v>5.92</v>
      </c>
    </row>
    <row r="143" spans="1:4" ht="19.5" customHeight="1" x14ac:dyDescent="0.3">
      <c r="A143" s="73">
        <v>140</v>
      </c>
      <c r="B143" s="74" t="s">
        <v>38</v>
      </c>
      <c r="C143" s="74" t="s">
        <v>238</v>
      </c>
      <c r="D143" s="75">
        <v>5.89</v>
      </c>
    </row>
    <row r="144" spans="1:4" ht="19.5" customHeight="1" x14ac:dyDescent="0.3">
      <c r="A144" s="73">
        <v>141</v>
      </c>
      <c r="B144" s="74" t="s">
        <v>39</v>
      </c>
      <c r="C144" s="74" t="s">
        <v>238</v>
      </c>
      <c r="D144" s="75">
        <v>5.85</v>
      </c>
    </row>
    <row r="145" spans="1:4" ht="19.5" customHeight="1" x14ac:dyDescent="0.3">
      <c r="A145" s="63">
        <v>142</v>
      </c>
      <c r="B145" s="64" t="s">
        <v>353</v>
      </c>
      <c r="C145" s="65" t="s">
        <v>240</v>
      </c>
      <c r="D145" s="66">
        <v>5.7859999999999996</v>
      </c>
    </row>
    <row r="146" spans="1:4" ht="19.5" customHeight="1" x14ac:dyDescent="0.3">
      <c r="A146" s="63">
        <v>143</v>
      </c>
      <c r="B146" s="64" t="s">
        <v>304</v>
      </c>
      <c r="C146" s="65" t="s">
        <v>240</v>
      </c>
      <c r="D146" s="66">
        <v>5.7350000000000003</v>
      </c>
    </row>
    <row r="147" spans="1:4" ht="19.5" customHeight="1" x14ac:dyDescent="0.3">
      <c r="A147" s="72">
        <v>144</v>
      </c>
      <c r="B147" s="58" t="s">
        <v>280</v>
      </c>
      <c r="C147" s="57" t="s">
        <v>239</v>
      </c>
      <c r="D147" s="61">
        <v>5.7</v>
      </c>
    </row>
    <row r="148" spans="1:4" ht="19.5" customHeight="1" x14ac:dyDescent="0.3">
      <c r="A148" s="63">
        <v>145</v>
      </c>
      <c r="B148" s="64" t="s">
        <v>354</v>
      </c>
      <c r="C148" s="65" t="s">
        <v>240</v>
      </c>
      <c r="D148" s="66">
        <v>5.5670000000000002</v>
      </c>
    </row>
    <row r="149" spans="1:4" ht="19.5" customHeight="1" x14ac:dyDescent="0.3">
      <c r="A149" s="63">
        <v>146</v>
      </c>
      <c r="B149" s="64" t="s">
        <v>348</v>
      </c>
      <c r="C149" s="65" t="s">
        <v>240</v>
      </c>
      <c r="D149" s="66">
        <v>5.55</v>
      </c>
    </row>
    <row r="150" spans="1:4" ht="19.5" customHeight="1" x14ac:dyDescent="0.3">
      <c r="A150" s="73">
        <v>147</v>
      </c>
      <c r="B150" s="74" t="s">
        <v>6</v>
      </c>
      <c r="C150" s="74" t="s">
        <v>238</v>
      </c>
      <c r="D150" s="75">
        <v>5.47</v>
      </c>
    </row>
    <row r="151" spans="1:4" ht="19.5" customHeight="1" x14ac:dyDescent="0.3">
      <c r="A151" s="73">
        <v>148</v>
      </c>
      <c r="B151" s="74" t="s">
        <v>48</v>
      </c>
      <c r="C151" s="74" t="s">
        <v>238</v>
      </c>
      <c r="D151" s="75">
        <v>5.47</v>
      </c>
    </row>
    <row r="152" spans="1:4" ht="19.5" customHeight="1" x14ac:dyDescent="0.3">
      <c r="A152" s="72">
        <v>149</v>
      </c>
      <c r="B152" s="60" t="s">
        <v>281</v>
      </c>
      <c r="C152" s="57" t="s">
        <v>239</v>
      </c>
      <c r="D152" s="61">
        <v>5.47</v>
      </c>
    </row>
    <row r="153" spans="1:4" ht="19.5" customHeight="1" x14ac:dyDescent="0.3">
      <c r="A153" s="63">
        <v>150</v>
      </c>
      <c r="B153" s="64" t="s">
        <v>352</v>
      </c>
      <c r="C153" s="65" t="s">
        <v>240</v>
      </c>
      <c r="D153" s="66">
        <v>5.46</v>
      </c>
    </row>
    <row r="154" spans="1:4" ht="19.5" customHeight="1" x14ac:dyDescent="0.3">
      <c r="A154" s="63">
        <v>151</v>
      </c>
      <c r="B154" s="64" t="s">
        <v>346</v>
      </c>
      <c r="C154" s="65" t="s">
        <v>240</v>
      </c>
      <c r="D154" s="66">
        <v>5.3920000000000003</v>
      </c>
    </row>
    <row r="155" spans="1:4" ht="19.5" customHeight="1" x14ac:dyDescent="0.3">
      <c r="A155" s="63">
        <v>152</v>
      </c>
      <c r="B155" s="64" t="s">
        <v>347</v>
      </c>
      <c r="C155" s="65" t="s">
        <v>240</v>
      </c>
      <c r="D155" s="66">
        <v>5.3819999999999997</v>
      </c>
    </row>
    <row r="156" spans="1:4" ht="19.5" customHeight="1" x14ac:dyDescent="0.3">
      <c r="A156" s="73">
        <v>153</v>
      </c>
      <c r="B156" s="74" t="s">
        <v>49</v>
      </c>
      <c r="C156" s="74" t="s">
        <v>238</v>
      </c>
      <c r="D156" s="75">
        <v>5.37</v>
      </c>
    </row>
    <row r="157" spans="1:4" ht="19.5" customHeight="1" x14ac:dyDescent="0.3">
      <c r="A157" s="73">
        <v>154</v>
      </c>
      <c r="B157" s="74" t="s">
        <v>50</v>
      </c>
      <c r="C157" s="74" t="s">
        <v>238</v>
      </c>
      <c r="D157" s="75">
        <v>5.36</v>
      </c>
    </row>
    <row r="158" spans="1:4" ht="19.5" customHeight="1" x14ac:dyDescent="0.3">
      <c r="A158" s="73">
        <v>155</v>
      </c>
      <c r="B158" s="74" t="s">
        <v>51</v>
      </c>
      <c r="C158" s="74" t="s">
        <v>238</v>
      </c>
      <c r="D158" s="75">
        <v>5.35</v>
      </c>
    </row>
    <row r="159" spans="1:4" ht="19.5" customHeight="1" x14ac:dyDescent="0.3">
      <c r="A159" s="63">
        <v>156</v>
      </c>
      <c r="B159" s="64" t="s">
        <v>345</v>
      </c>
      <c r="C159" s="65" t="s">
        <v>240</v>
      </c>
      <c r="D159" s="66">
        <v>5.2960000000000003</v>
      </c>
    </row>
    <row r="160" spans="1:4" ht="19.5" customHeight="1" x14ac:dyDescent="0.3">
      <c r="A160" s="73">
        <v>157</v>
      </c>
      <c r="B160" s="74" t="s">
        <v>52</v>
      </c>
      <c r="C160" s="74" t="s">
        <v>238</v>
      </c>
      <c r="D160" s="75">
        <v>5.24</v>
      </c>
    </row>
    <row r="161" spans="1:4" ht="19.5" customHeight="1" x14ac:dyDescent="0.3">
      <c r="A161" s="63">
        <v>158</v>
      </c>
      <c r="B161" s="64" t="s">
        <v>350</v>
      </c>
      <c r="C161" s="65" t="s">
        <v>240</v>
      </c>
      <c r="D161" s="66">
        <v>5.2149999999999999</v>
      </c>
    </row>
    <row r="162" spans="1:4" ht="19.5" customHeight="1" x14ac:dyDescent="0.3">
      <c r="A162" s="73">
        <v>159</v>
      </c>
      <c r="B162" s="74" t="s">
        <v>7</v>
      </c>
      <c r="C162" s="74" t="s">
        <v>238</v>
      </c>
      <c r="D162" s="75">
        <v>5.21</v>
      </c>
    </row>
    <row r="163" spans="1:4" ht="19.5" customHeight="1" x14ac:dyDescent="0.3">
      <c r="A163" s="63">
        <v>160</v>
      </c>
      <c r="B163" s="64" t="s">
        <v>343</v>
      </c>
      <c r="C163" s="65" t="s">
        <v>240</v>
      </c>
      <c r="D163" s="66">
        <v>5.1390000000000002</v>
      </c>
    </row>
    <row r="164" spans="1:4" ht="19.5" customHeight="1" x14ac:dyDescent="0.3">
      <c r="A164" s="73">
        <v>161</v>
      </c>
      <c r="B164" s="74" t="s">
        <v>40</v>
      </c>
      <c r="C164" s="74" t="s">
        <v>238</v>
      </c>
      <c r="D164" s="75">
        <v>5.1100000000000003</v>
      </c>
    </row>
    <row r="165" spans="1:4" ht="19.5" customHeight="1" x14ac:dyDescent="0.3">
      <c r="A165" s="73">
        <v>162</v>
      </c>
      <c r="B165" s="74" t="s">
        <v>41</v>
      </c>
      <c r="C165" s="74" t="s">
        <v>238</v>
      </c>
      <c r="D165" s="75">
        <v>5.03</v>
      </c>
    </row>
    <row r="166" spans="1:4" ht="19.5" customHeight="1" x14ac:dyDescent="0.3">
      <c r="A166" s="63">
        <v>163</v>
      </c>
      <c r="B166" s="64" t="s">
        <v>344</v>
      </c>
      <c r="C166" s="65" t="s">
        <v>240</v>
      </c>
      <c r="D166" s="66">
        <v>4.8040000000000003</v>
      </c>
    </row>
    <row r="167" spans="1:4" ht="19.5" customHeight="1" x14ac:dyDescent="0.3">
      <c r="A167" s="73">
        <v>164</v>
      </c>
      <c r="B167" s="74" t="s">
        <v>8</v>
      </c>
      <c r="C167" s="74" t="s">
        <v>238</v>
      </c>
      <c r="D167" s="75">
        <v>4.5199999999999996</v>
      </c>
    </row>
    <row r="168" spans="1:4" ht="19.5" customHeight="1" x14ac:dyDescent="0.3">
      <c r="A168" s="63">
        <v>165</v>
      </c>
      <c r="B168" s="64" t="s">
        <v>355</v>
      </c>
      <c r="C168" s="65" t="s">
        <v>240</v>
      </c>
      <c r="D168" s="66">
        <v>4.1669999999999998</v>
      </c>
    </row>
  </sheetData>
  <autoFilter ref="A3:D3" xr:uid="{211BCF13-A036-4B1F-8AB2-8305311927B4}">
    <sortState xmlns:xlrd2="http://schemas.microsoft.com/office/spreadsheetml/2017/richdata2" ref="A4:D170">
      <sortCondition descending="1" ref="D3"/>
    </sortState>
  </autoFilter>
  <mergeCells count="2">
    <mergeCell ref="A2:D2"/>
    <mergeCell ref="A1:D1"/>
  </mergeCells>
  <pageMargins left="0.6473214285714286" right="0.46875" top="0.35433070866141736" bottom="0.35433070866141736" header="0.31496062992125984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324BB-AD36-440E-8EC6-B69662B72DC8}">
  <dimension ref="A1:I168"/>
  <sheetViews>
    <sheetView view="pageLayout" topLeftCell="A5" zoomScale="70" zoomScaleNormal="85" zoomScaleSheetLayoutView="100" zoomScalePageLayoutView="70" workbookViewId="0">
      <selection activeCell="A3" sqref="A3:I28"/>
    </sheetView>
  </sheetViews>
  <sheetFormatPr defaultRowHeight="19.5" customHeight="1" x14ac:dyDescent="0.25"/>
  <cols>
    <col min="1" max="1" width="4.85546875" style="54" customWidth="1"/>
    <col min="2" max="2" width="33.42578125" style="54" customWidth="1"/>
    <col min="3" max="3" width="13.5703125" style="54" customWidth="1"/>
    <col min="4" max="4" width="11" style="62" customWidth="1"/>
    <col min="5" max="5" width="9.5703125" style="207" customWidth="1"/>
    <col min="6" max="6" width="6" style="54" customWidth="1"/>
    <col min="7" max="7" width="32.7109375" style="54" customWidth="1"/>
    <col min="8" max="8" width="13.140625" style="54" customWidth="1"/>
    <col min="9" max="9" width="8.85546875" style="54" customWidth="1"/>
    <col min="10" max="16384" width="9.140625" style="54"/>
  </cols>
  <sheetData>
    <row r="1" spans="1:9" ht="18.75" x14ac:dyDescent="0.25">
      <c r="A1" s="275" t="s">
        <v>363</v>
      </c>
      <c r="B1" s="275"/>
      <c r="C1" s="275"/>
      <c r="D1" s="275"/>
      <c r="E1" s="203"/>
    </row>
    <row r="2" spans="1:9" ht="18.75" x14ac:dyDescent="0.25">
      <c r="A2" s="274" t="s">
        <v>364</v>
      </c>
      <c r="B2" s="274"/>
      <c r="C2" s="274"/>
      <c r="D2" s="274"/>
      <c r="E2" s="203"/>
    </row>
    <row r="3" spans="1:9" s="56" customFormat="1" ht="24" customHeight="1" x14ac:dyDescent="0.25">
      <c r="A3" s="68" t="s">
        <v>1</v>
      </c>
      <c r="B3" s="68" t="s">
        <v>357</v>
      </c>
      <c r="C3" s="68" t="s">
        <v>237</v>
      </c>
      <c r="D3" s="55" t="s">
        <v>3</v>
      </c>
      <c r="E3" s="204"/>
      <c r="F3" s="68" t="s">
        <v>1</v>
      </c>
      <c r="G3" s="68" t="s">
        <v>357</v>
      </c>
      <c r="H3" s="68" t="s">
        <v>237</v>
      </c>
      <c r="I3" s="55" t="s">
        <v>3</v>
      </c>
    </row>
    <row r="4" spans="1:9" ht="20.25" customHeight="1" x14ac:dyDescent="0.3">
      <c r="A4" s="63">
        <v>1</v>
      </c>
      <c r="B4" s="64" t="s">
        <v>314</v>
      </c>
      <c r="C4" s="65" t="s">
        <v>240</v>
      </c>
      <c r="D4" s="66">
        <v>8.5359999999999996</v>
      </c>
      <c r="E4" s="205"/>
      <c r="F4" s="73">
        <v>26</v>
      </c>
      <c r="G4" s="74" t="s">
        <v>42</v>
      </c>
      <c r="H4" s="74" t="s">
        <v>238</v>
      </c>
      <c r="I4" s="75">
        <v>8.14</v>
      </c>
    </row>
    <row r="5" spans="1:9" ht="20.25" customHeight="1" x14ac:dyDescent="0.3">
      <c r="A5" s="63">
        <v>2</v>
      </c>
      <c r="B5" s="64" t="s">
        <v>301</v>
      </c>
      <c r="C5" s="65" t="s">
        <v>240</v>
      </c>
      <c r="D5" s="66">
        <v>8.5120000000000005</v>
      </c>
      <c r="E5" s="205"/>
      <c r="F5" s="63">
        <v>27</v>
      </c>
      <c r="G5" s="64" t="s">
        <v>324</v>
      </c>
      <c r="H5" s="65" t="s">
        <v>240</v>
      </c>
      <c r="I5" s="66">
        <v>8.1379999999999999</v>
      </c>
    </row>
    <row r="6" spans="1:9" ht="20.25" customHeight="1" x14ac:dyDescent="0.3">
      <c r="A6" s="63">
        <v>3</v>
      </c>
      <c r="B6" s="64" t="s">
        <v>282</v>
      </c>
      <c r="C6" s="65" t="s">
        <v>240</v>
      </c>
      <c r="D6" s="66">
        <v>8.4819999999999993</v>
      </c>
      <c r="E6" s="205"/>
      <c r="F6" s="63">
        <v>28</v>
      </c>
      <c r="G6" s="64" t="s">
        <v>338</v>
      </c>
      <c r="H6" s="65" t="s">
        <v>240</v>
      </c>
      <c r="I6" s="66">
        <v>8.1120000000000001</v>
      </c>
    </row>
    <row r="7" spans="1:9" ht="20.25" customHeight="1" x14ac:dyDescent="0.3">
      <c r="A7" s="72">
        <v>4</v>
      </c>
      <c r="B7" s="60" t="s">
        <v>269</v>
      </c>
      <c r="C7" s="57" t="s">
        <v>239</v>
      </c>
      <c r="D7" s="61">
        <v>8.4499999999999993</v>
      </c>
      <c r="E7" s="116"/>
      <c r="F7" s="63">
        <v>29</v>
      </c>
      <c r="G7" s="67" t="s">
        <v>341</v>
      </c>
      <c r="H7" s="65" t="s">
        <v>240</v>
      </c>
      <c r="I7" s="66">
        <v>8.109</v>
      </c>
    </row>
    <row r="8" spans="1:9" ht="20.25" customHeight="1" x14ac:dyDescent="0.3">
      <c r="A8" s="63">
        <v>5</v>
      </c>
      <c r="B8" s="64" t="s">
        <v>297</v>
      </c>
      <c r="C8" s="65" t="s">
        <v>240</v>
      </c>
      <c r="D8" s="66">
        <v>8.4039999999999999</v>
      </c>
      <c r="E8" s="205"/>
      <c r="F8" s="63">
        <v>30</v>
      </c>
      <c r="G8" s="64" t="s">
        <v>320</v>
      </c>
      <c r="H8" s="65" t="s">
        <v>240</v>
      </c>
      <c r="I8" s="66">
        <v>8.0579999999999998</v>
      </c>
    </row>
    <row r="9" spans="1:9" ht="20.25" customHeight="1" x14ac:dyDescent="0.3">
      <c r="A9" s="63">
        <v>6</v>
      </c>
      <c r="B9" s="64" t="s">
        <v>300</v>
      </c>
      <c r="C9" s="65" t="s">
        <v>240</v>
      </c>
      <c r="D9" s="66">
        <v>8.3849999999999998</v>
      </c>
      <c r="E9" s="205"/>
      <c r="F9" s="72">
        <v>31</v>
      </c>
      <c r="G9" s="57" t="s">
        <v>244</v>
      </c>
      <c r="H9" s="57" t="s">
        <v>239</v>
      </c>
      <c r="I9" s="61">
        <v>8.0500000000000007</v>
      </c>
    </row>
    <row r="10" spans="1:9" ht="20.25" customHeight="1" x14ac:dyDescent="0.3">
      <c r="A10" s="63">
        <v>7</v>
      </c>
      <c r="B10" s="64" t="s">
        <v>298</v>
      </c>
      <c r="C10" s="65" t="s">
        <v>240</v>
      </c>
      <c r="D10" s="66">
        <v>8.3829999999999991</v>
      </c>
      <c r="E10" s="205"/>
      <c r="F10" s="63">
        <v>32</v>
      </c>
      <c r="G10" s="64" t="s">
        <v>312</v>
      </c>
      <c r="H10" s="65" t="s">
        <v>240</v>
      </c>
      <c r="I10" s="66">
        <v>8.048</v>
      </c>
    </row>
    <row r="11" spans="1:9" ht="20.25" customHeight="1" x14ac:dyDescent="0.3">
      <c r="A11" s="63">
        <v>8</v>
      </c>
      <c r="B11" s="64" t="s">
        <v>290</v>
      </c>
      <c r="C11" s="65" t="s">
        <v>240</v>
      </c>
      <c r="D11" s="66">
        <v>8.3819999999999997</v>
      </c>
      <c r="E11" s="205"/>
      <c r="F11" s="73">
        <v>33</v>
      </c>
      <c r="G11" s="74" t="s">
        <v>11</v>
      </c>
      <c r="H11" s="74" t="s">
        <v>238</v>
      </c>
      <c r="I11" s="75">
        <v>8.01</v>
      </c>
    </row>
    <row r="12" spans="1:9" ht="20.25" customHeight="1" x14ac:dyDescent="0.3">
      <c r="A12" s="63">
        <v>9</v>
      </c>
      <c r="B12" s="64" t="s">
        <v>291</v>
      </c>
      <c r="C12" s="65" t="s">
        <v>240</v>
      </c>
      <c r="D12" s="66">
        <v>8.3789999999999996</v>
      </c>
      <c r="E12" s="205"/>
      <c r="F12" s="72">
        <v>34</v>
      </c>
      <c r="G12" s="57" t="s">
        <v>259</v>
      </c>
      <c r="H12" s="57" t="s">
        <v>239</v>
      </c>
      <c r="I12" s="61">
        <v>8.01</v>
      </c>
    </row>
    <row r="13" spans="1:9" ht="20.25" customHeight="1" x14ac:dyDescent="0.3">
      <c r="A13" s="72">
        <v>10</v>
      </c>
      <c r="B13" s="57" t="s">
        <v>252</v>
      </c>
      <c r="C13" s="57" t="s">
        <v>239</v>
      </c>
      <c r="D13" s="61">
        <v>8.36</v>
      </c>
      <c r="E13" s="116"/>
      <c r="F13" s="72">
        <v>35</v>
      </c>
      <c r="G13" s="57" t="s">
        <v>261</v>
      </c>
      <c r="H13" s="57" t="s">
        <v>239</v>
      </c>
      <c r="I13" s="61">
        <v>8.01</v>
      </c>
    </row>
    <row r="14" spans="1:9" ht="20.25" customHeight="1" x14ac:dyDescent="0.3">
      <c r="A14" s="72">
        <v>11</v>
      </c>
      <c r="B14" s="57" t="s">
        <v>254</v>
      </c>
      <c r="C14" s="57" t="s">
        <v>239</v>
      </c>
      <c r="D14" s="61">
        <v>8.33</v>
      </c>
      <c r="E14" s="116"/>
      <c r="F14" s="72">
        <v>36</v>
      </c>
      <c r="G14" s="57" t="s">
        <v>265</v>
      </c>
      <c r="H14" s="57" t="s">
        <v>239</v>
      </c>
      <c r="I14" s="61">
        <v>8.01</v>
      </c>
    </row>
    <row r="15" spans="1:9" ht="20.25" customHeight="1" x14ac:dyDescent="0.3">
      <c r="A15" s="63">
        <v>12</v>
      </c>
      <c r="B15" s="64" t="s">
        <v>294</v>
      </c>
      <c r="C15" s="65" t="s">
        <v>240</v>
      </c>
      <c r="D15" s="66">
        <v>8.3279999999999994</v>
      </c>
      <c r="E15" s="205"/>
      <c r="F15" s="72">
        <v>37</v>
      </c>
      <c r="G15" s="57" t="s">
        <v>248</v>
      </c>
      <c r="H15" s="57" t="s">
        <v>239</v>
      </c>
      <c r="I15" s="61">
        <v>8</v>
      </c>
    </row>
    <row r="16" spans="1:9" ht="20.25" customHeight="1" x14ac:dyDescent="0.3">
      <c r="A16" s="63">
        <v>13</v>
      </c>
      <c r="B16" s="64" t="s">
        <v>292</v>
      </c>
      <c r="C16" s="65" t="s">
        <v>240</v>
      </c>
      <c r="D16" s="66">
        <v>8.2970000000000006</v>
      </c>
      <c r="E16" s="205"/>
      <c r="F16" s="72">
        <v>38</v>
      </c>
      <c r="G16" s="57" t="s">
        <v>260</v>
      </c>
      <c r="H16" s="57" t="s">
        <v>239</v>
      </c>
      <c r="I16" s="61">
        <v>7.98</v>
      </c>
    </row>
    <row r="17" spans="1:9" ht="20.25" customHeight="1" x14ac:dyDescent="0.3">
      <c r="A17" s="63">
        <v>14</v>
      </c>
      <c r="B17" s="64" t="s">
        <v>251</v>
      </c>
      <c r="C17" s="65" t="s">
        <v>240</v>
      </c>
      <c r="D17" s="66">
        <v>8.2850000000000001</v>
      </c>
      <c r="E17" s="205"/>
      <c r="F17" s="63">
        <v>39</v>
      </c>
      <c r="G17" s="64" t="s">
        <v>284</v>
      </c>
      <c r="H17" s="65" t="s">
        <v>240</v>
      </c>
      <c r="I17" s="66">
        <v>7.9619999999999997</v>
      </c>
    </row>
    <row r="18" spans="1:9" ht="20.25" customHeight="1" x14ac:dyDescent="0.3">
      <c r="A18" s="63">
        <v>15</v>
      </c>
      <c r="B18" s="64" t="s">
        <v>287</v>
      </c>
      <c r="C18" s="65" t="s">
        <v>240</v>
      </c>
      <c r="D18" s="66">
        <v>8.2810000000000006</v>
      </c>
      <c r="E18" s="205"/>
      <c r="F18" s="63">
        <v>40</v>
      </c>
      <c r="G18" s="64" t="s">
        <v>303</v>
      </c>
      <c r="H18" s="65" t="s">
        <v>240</v>
      </c>
      <c r="I18" s="66">
        <v>7.9619999999999997</v>
      </c>
    </row>
    <row r="19" spans="1:9" ht="20.25" customHeight="1" x14ac:dyDescent="0.3">
      <c r="A19" s="63">
        <v>16</v>
      </c>
      <c r="B19" s="64" t="s">
        <v>328</v>
      </c>
      <c r="C19" s="65" t="s">
        <v>240</v>
      </c>
      <c r="D19" s="66">
        <v>8.2789999999999999</v>
      </c>
      <c r="E19" s="205"/>
      <c r="F19" s="72">
        <v>41</v>
      </c>
      <c r="G19" s="57" t="s">
        <v>243</v>
      </c>
      <c r="H19" s="57" t="s">
        <v>239</v>
      </c>
      <c r="I19" s="61">
        <v>7.92</v>
      </c>
    </row>
    <row r="20" spans="1:9" ht="20.25" customHeight="1" x14ac:dyDescent="0.3">
      <c r="A20" s="73">
        <v>17</v>
      </c>
      <c r="B20" s="74" t="s">
        <v>10</v>
      </c>
      <c r="C20" s="74" t="s">
        <v>238</v>
      </c>
      <c r="D20" s="75">
        <v>8.27</v>
      </c>
      <c r="E20" s="206"/>
      <c r="F20" s="63">
        <v>42</v>
      </c>
      <c r="G20" s="64" t="s">
        <v>289</v>
      </c>
      <c r="H20" s="65" t="s">
        <v>240</v>
      </c>
      <c r="I20" s="66">
        <v>7.9130000000000003</v>
      </c>
    </row>
    <row r="21" spans="1:9" ht="20.25" customHeight="1" x14ac:dyDescent="0.3">
      <c r="A21" s="63">
        <v>18</v>
      </c>
      <c r="B21" s="64" t="s">
        <v>283</v>
      </c>
      <c r="C21" s="65" t="s">
        <v>240</v>
      </c>
      <c r="D21" s="66">
        <v>8.2669999999999995</v>
      </c>
      <c r="E21" s="205"/>
      <c r="F21" s="73">
        <v>43</v>
      </c>
      <c r="G21" s="74" t="s">
        <v>12</v>
      </c>
      <c r="H21" s="74" t="s">
        <v>238</v>
      </c>
      <c r="I21" s="75">
        <v>7.9</v>
      </c>
    </row>
    <row r="22" spans="1:9" ht="20.25" customHeight="1" x14ac:dyDescent="0.3">
      <c r="A22" s="63">
        <v>19</v>
      </c>
      <c r="B22" s="64" t="s">
        <v>321</v>
      </c>
      <c r="C22" s="65" t="s">
        <v>240</v>
      </c>
      <c r="D22" s="66">
        <v>8.2309999999999999</v>
      </c>
      <c r="E22" s="205"/>
      <c r="F22" s="72">
        <v>44</v>
      </c>
      <c r="G22" s="57" t="s">
        <v>256</v>
      </c>
      <c r="H22" s="57" t="s">
        <v>239</v>
      </c>
      <c r="I22" s="61">
        <v>7.89</v>
      </c>
    </row>
    <row r="23" spans="1:9" ht="20.25" customHeight="1" x14ac:dyDescent="0.3">
      <c r="A23" s="63">
        <v>20</v>
      </c>
      <c r="B23" s="64" t="s">
        <v>335</v>
      </c>
      <c r="C23" s="65" t="s">
        <v>240</v>
      </c>
      <c r="D23" s="66">
        <v>8.2249999999999996</v>
      </c>
      <c r="E23" s="205"/>
      <c r="F23" s="63">
        <v>45</v>
      </c>
      <c r="G23" s="64" t="s">
        <v>327</v>
      </c>
      <c r="H23" s="65" t="s">
        <v>240</v>
      </c>
      <c r="I23" s="66">
        <v>7.8810000000000002</v>
      </c>
    </row>
    <row r="24" spans="1:9" ht="20.25" customHeight="1" x14ac:dyDescent="0.3">
      <c r="A24" s="63">
        <v>21</v>
      </c>
      <c r="B24" s="64" t="s">
        <v>261</v>
      </c>
      <c r="C24" s="65" t="s">
        <v>240</v>
      </c>
      <c r="D24" s="66">
        <v>8.2149999999999999</v>
      </c>
      <c r="E24" s="205"/>
      <c r="F24" s="63">
        <v>46</v>
      </c>
      <c r="G24" s="64" t="s">
        <v>331</v>
      </c>
      <c r="H24" s="65" t="s">
        <v>240</v>
      </c>
      <c r="I24" s="66">
        <v>7.87</v>
      </c>
    </row>
    <row r="25" spans="1:9" ht="20.25" customHeight="1" x14ac:dyDescent="0.3">
      <c r="A25" s="63">
        <v>22</v>
      </c>
      <c r="B25" s="64" t="s">
        <v>308</v>
      </c>
      <c r="C25" s="65" t="s">
        <v>240</v>
      </c>
      <c r="D25" s="66">
        <v>8.2100000000000009</v>
      </c>
      <c r="E25" s="205"/>
      <c r="F25" s="63">
        <v>47</v>
      </c>
      <c r="G25" s="69" t="s">
        <v>313</v>
      </c>
      <c r="H25" s="70" t="s">
        <v>240</v>
      </c>
      <c r="I25" s="71">
        <v>7.8639999999999999</v>
      </c>
    </row>
    <row r="26" spans="1:9" ht="20.25" customHeight="1" x14ac:dyDescent="0.3">
      <c r="A26" s="63">
        <v>23</v>
      </c>
      <c r="B26" s="64" t="s">
        <v>330</v>
      </c>
      <c r="C26" s="65" t="s">
        <v>240</v>
      </c>
      <c r="D26" s="66">
        <v>8.1760000000000002</v>
      </c>
      <c r="E26" s="205"/>
      <c r="F26" s="63">
        <v>48</v>
      </c>
      <c r="G26" s="64" t="s">
        <v>288</v>
      </c>
      <c r="H26" s="65" t="s">
        <v>240</v>
      </c>
      <c r="I26" s="66">
        <v>7.8390000000000004</v>
      </c>
    </row>
    <row r="27" spans="1:9" ht="20.25" customHeight="1" x14ac:dyDescent="0.3">
      <c r="A27" s="63">
        <v>24</v>
      </c>
      <c r="B27" s="64" t="s">
        <v>305</v>
      </c>
      <c r="C27" s="65" t="s">
        <v>240</v>
      </c>
      <c r="D27" s="66">
        <v>8.1530000000000005</v>
      </c>
      <c r="E27" s="205"/>
      <c r="F27" s="63">
        <v>49</v>
      </c>
      <c r="G27" s="64" t="s">
        <v>325</v>
      </c>
      <c r="H27" s="65" t="s">
        <v>240</v>
      </c>
      <c r="I27" s="66">
        <v>7.8380000000000001</v>
      </c>
    </row>
    <row r="28" spans="1:9" ht="20.25" customHeight="1" x14ac:dyDescent="0.3">
      <c r="A28" s="72">
        <v>25</v>
      </c>
      <c r="B28" s="57" t="s">
        <v>257</v>
      </c>
      <c r="C28" s="57" t="s">
        <v>239</v>
      </c>
      <c r="D28" s="61">
        <v>8.15</v>
      </c>
      <c r="E28" s="116"/>
      <c r="F28" s="63">
        <v>50</v>
      </c>
      <c r="G28" s="64" t="s">
        <v>323</v>
      </c>
      <c r="H28" s="65" t="s">
        <v>240</v>
      </c>
      <c r="I28" s="66">
        <v>7.83</v>
      </c>
    </row>
    <row r="29" spans="1:9" ht="20.25" customHeight="1" x14ac:dyDescent="0.25">
      <c r="E29" s="206"/>
    </row>
    <row r="30" spans="1:9" ht="20.25" customHeight="1" x14ac:dyDescent="0.25">
      <c r="E30" s="205"/>
    </row>
    <row r="31" spans="1:9" ht="20.25" customHeight="1" x14ac:dyDescent="0.25">
      <c r="E31" s="205"/>
    </row>
    <row r="32" spans="1:9" ht="20.25" customHeight="1" x14ac:dyDescent="0.25">
      <c r="E32" s="205"/>
    </row>
    <row r="33" spans="5:5" ht="20.25" customHeight="1" x14ac:dyDescent="0.25">
      <c r="E33" s="205"/>
    </row>
    <row r="34" spans="5:5" ht="20.25" customHeight="1" x14ac:dyDescent="0.25">
      <c r="E34" s="116"/>
    </row>
    <row r="35" spans="5:5" ht="20.25" customHeight="1" x14ac:dyDescent="0.25">
      <c r="E35" s="205"/>
    </row>
    <row r="36" spans="5:5" ht="20.25" customHeight="1" x14ac:dyDescent="0.25">
      <c r="E36" s="206"/>
    </row>
    <row r="37" spans="5:5" ht="20.25" customHeight="1" x14ac:dyDescent="0.25">
      <c r="E37" s="116"/>
    </row>
    <row r="38" spans="5:5" ht="20.25" customHeight="1" x14ac:dyDescent="0.25">
      <c r="E38" s="116"/>
    </row>
    <row r="39" spans="5:5" ht="20.25" customHeight="1" x14ac:dyDescent="0.25">
      <c r="E39" s="116"/>
    </row>
    <row r="40" spans="5:5" ht="19.5" customHeight="1" x14ac:dyDescent="0.25">
      <c r="E40" s="116"/>
    </row>
    <row r="54" spans="1:4" ht="19.5" customHeight="1" x14ac:dyDescent="0.3">
      <c r="A54" s="72">
        <v>50</v>
      </c>
      <c r="B54" s="59" t="s">
        <v>251</v>
      </c>
      <c r="C54" s="57" t="s">
        <v>239</v>
      </c>
      <c r="D54" s="61">
        <v>7.83</v>
      </c>
    </row>
    <row r="55" spans="1:4" ht="19.5" customHeight="1" x14ac:dyDescent="0.3">
      <c r="A55" s="73">
        <v>52</v>
      </c>
      <c r="B55" s="74" t="s">
        <v>13</v>
      </c>
      <c r="C55" s="74" t="s">
        <v>238</v>
      </c>
      <c r="D55" s="75">
        <v>7.82</v>
      </c>
    </row>
    <row r="56" spans="1:4" ht="19.5" customHeight="1" x14ac:dyDescent="0.3">
      <c r="A56" s="72">
        <v>53</v>
      </c>
      <c r="B56" s="57" t="s">
        <v>246</v>
      </c>
      <c r="C56" s="57" t="s">
        <v>239</v>
      </c>
      <c r="D56" s="61">
        <v>7.82</v>
      </c>
    </row>
    <row r="57" spans="1:4" ht="19.5" customHeight="1" x14ac:dyDescent="0.3">
      <c r="A57" s="63">
        <v>54</v>
      </c>
      <c r="B57" s="64" t="s">
        <v>315</v>
      </c>
      <c r="C57" s="65" t="s">
        <v>240</v>
      </c>
      <c r="D57" s="66">
        <v>7.7869999999999999</v>
      </c>
    </row>
    <row r="58" spans="1:4" ht="19.5" customHeight="1" x14ac:dyDescent="0.3">
      <c r="A58" s="73">
        <v>55</v>
      </c>
      <c r="B58" s="74" t="s">
        <v>14</v>
      </c>
      <c r="C58" s="74" t="s">
        <v>238</v>
      </c>
      <c r="D58" s="75">
        <v>7.78</v>
      </c>
    </row>
    <row r="59" spans="1:4" ht="19.5" customHeight="1" x14ac:dyDescent="0.3">
      <c r="A59" s="63">
        <v>56</v>
      </c>
      <c r="B59" s="64" t="s">
        <v>337</v>
      </c>
      <c r="C59" s="65" t="s">
        <v>240</v>
      </c>
      <c r="D59" s="66">
        <v>7.7709999999999999</v>
      </c>
    </row>
    <row r="60" spans="1:4" ht="19.5" customHeight="1" x14ac:dyDescent="0.3">
      <c r="A60" s="63">
        <v>59</v>
      </c>
      <c r="B60" s="64" t="s">
        <v>340</v>
      </c>
      <c r="C60" s="65" t="s">
        <v>240</v>
      </c>
      <c r="D60" s="66">
        <v>7.75</v>
      </c>
    </row>
    <row r="61" spans="1:4" ht="19.5" customHeight="1" x14ac:dyDescent="0.3">
      <c r="A61" s="72">
        <v>57</v>
      </c>
      <c r="B61" s="57" t="s">
        <v>250</v>
      </c>
      <c r="C61" s="57" t="s">
        <v>239</v>
      </c>
      <c r="D61" s="61">
        <v>7.75</v>
      </c>
    </row>
    <row r="62" spans="1:4" ht="19.5" customHeight="1" x14ac:dyDescent="0.3">
      <c r="A62" s="72">
        <v>58</v>
      </c>
      <c r="B62" s="57" t="s">
        <v>262</v>
      </c>
      <c r="C62" s="57" t="s">
        <v>239</v>
      </c>
      <c r="D62" s="61">
        <v>7.75</v>
      </c>
    </row>
    <row r="63" spans="1:4" ht="19.5" customHeight="1" x14ac:dyDescent="0.3">
      <c r="A63" s="63">
        <v>60</v>
      </c>
      <c r="B63" s="64" t="s">
        <v>332</v>
      </c>
      <c r="C63" s="65" t="s">
        <v>240</v>
      </c>
      <c r="D63" s="66">
        <v>7.734</v>
      </c>
    </row>
    <row r="64" spans="1:4" ht="19.5" customHeight="1" x14ac:dyDescent="0.3">
      <c r="A64" s="73">
        <v>61</v>
      </c>
      <c r="B64" s="74" t="s">
        <v>15</v>
      </c>
      <c r="C64" s="74" t="s">
        <v>238</v>
      </c>
      <c r="D64" s="75">
        <v>7.73</v>
      </c>
    </row>
    <row r="65" spans="1:5" ht="19.5" customHeight="1" x14ac:dyDescent="0.3">
      <c r="A65" s="72">
        <v>62</v>
      </c>
      <c r="B65" s="57" t="s">
        <v>253</v>
      </c>
      <c r="C65" s="57" t="s">
        <v>239</v>
      </c>
      <c r="D65" s="61">
        <v>7.72</v>
      </c>
    </row>
    <row r="66" spans="1:5" ht="19.5" customHeight="1" x14ac:dyDescent="0.3">
      <c r="A66" s="72">
        <v>63</v>
      </c>
      <c r="B66" s="57" t="s">
        <v>242</v>
      </c>
      <c r="C66" s="57" t="s">
        <v>239</v>
      </c>
      <c r="D66" s="61">
        <v>7.71</v>
      </c>
    </row>
    <row r="67" spans="1:5" ht="19.5" customHeight="1" x14ac:dyDescent="0.3">
      <c r="A67" s="63">
        <v>64</v>
      </c>
      <c r="B67" s="64" t="s">
        <v>316</v>
      </c>
      <c r="C67" s="65" t="s">
        <v>240</v>
      </c>
      <c r="D67" s="66">
        <v>7.7089999999999996</v>
      </c>
    </row>
    <row r="68" spans="1:5" ht="19.5" customHeight="1" x14ac:dyDescent="0.3">
      <c r="A68" s="73">
        <v>65</v>
      </c>
      <c r="B68" s="74" t="s">
        <v>16</v>
      </c>
      <c r="C68" s="74" t="s">
        <v>238</v>
      </c>
      <c r="D68" s="75">
        <v>7.68</v>
      </c>
    </row>
    <row r="69" spans="1:5" ht="19.5" customHeight="1" x14ac:dyDescent="0.3">
      <c r="A69" s="63">
        <v>66</v>
      </c>
      <c r="B69" s="64" t="s">
        <v>299</v>
      </c>
      <c r="C69" s="65" t="s">
        <v>240</v>
      </c>
      <c r="D69" s="66">
        <v>7.68</v>
      </c>
    </row>
    <row r="70" spans="1:5" ht="19.5" customHeight="1" x14ac:dyDescent="0.3">
      <c r="A70" s="72">
        <v>67</v>
      </c>
      <c r="B70" s="57" t="s">
        <v>247</v>
      </c>
      <c r="C70" s="57" t="s">
        <v>239</v>
      </c>
      <c r="D70" s="61">
        <v>7.67</v>
      </c>
    </row>
    <row r="71" spans="1:5" ht="19.5" customHeight="1" x14ac:dyDescent="0.3">
      <c r="A71" s="63">
        <v>68</v>
      </c>
      <c r="B71" s="64" t="s">
        <v>326</v>
      </c>
      <c r="C71" s="65" t="s">
        <v>240</v>
      </c>
      <c r="D71" s="66">
        <v>7.6639999999999997</v>
      </c>
    </row>
    <row r="72" spans="1:5" ht="19.5" customHeight="1" x14ac:dyDescent="0.3">
      <c r="A72" s="73">
        <v>69</v>
      </c>
      <c r="B72" s="74" t="s">
        <v>17</v>
      </c>
      <c r="C72" s="74" t="s">
        <v>238</v>
      </c>
      <c r="D72" s="75">
        <v>7.66</v>
      </c>
    </row>
    <row r="73" spans="1:5" ht="19.5" customHeight="1" x14ac:dyDescent="0.3">
      <c r="A73" s="63">
        <v>70</v>
      </c>
      <c r="B73" s="64" t="s">
        <v>310</v>
      </c>
      <c r="C73" s="65" t="s">
        <v>240</v>
      </c>
      <c r="D73" s="66">
        <v>7.6470000000000002</v>
      </c>
    </row>
    <row r="74" spans="1:5" ht="19.5" customHeight="1" x14ac:dyDescent="0.3">
      <c r="A74" s="73">
        <v>71</v>
      </c>
      <c r="B74" s="74" t="s">
        <v>18</v>
      </c>
      <c r="C74" s="74" t="s">
        <v>238</v>
      </c>
      <c r="D74" s="75">
        <v>7.61</v>
      </c>
    </row>
    <row r="75" spans="1:5" ht="19.5" customHeight="1" x14ac:dyDescent="0.3">
      <c r="A75" s="72">
        <v>72</v>
      </c>
      <c r="B75" s="57" t="s">
        <v>249</v>
      </c>
      <c r="C75" s="57" t="s">
        <v>239</v>
      </c>
      <c r="D75" s="61">
        <v>7.61</v>
      </c>
    </row>
    <row r="76" spans="1:5" ht="19.5" customHeight="1" x14ac:dyDescent="0.3">
      <c r="A76" s="72">
        <v>73</v>
      </c>
      <c r="B76" s="57" t="s">
        <v>258</v>
      </c>
      <c r="C76" s="57" t="s">
        <v>239</v>
      </c>
      <c r="D76" s="61">
        <v>7.58</v>
      </c>
    </row>
    <row r="77" spans="1:5" ht="19.5" customHeight="1" x14ac:dyDescent="0.3">
      <c r="A77" s="73">
        <v>74</v>
      </c>
      <c r="B77" s="74" t="s">
        <v>19</v>
      </c>
      <c r="C77" s="74" t="s">
        <v>238</v>
      </c>
      <c r="D77" s="75">
        <v>7.57</v>
      </c>
    </row>
    <row r="78" spans="1:5" ht="19.5" customHeight="1" x14ac:dyDescent="0.3">
      <c r="A78" s="72">
        <v>75</v>
      </c>
      <c r="B78" s="57" t="s">
        <v>245</v>
      </c>
      <c r="C78" s="57" t="s">
        <v>239</v>
      </c>
      <c r="D78" s="61">
        <v>7.57</v>
      </c>
      <c r="E78" s="208"/>
    </row>
    <row r="79" spans="1:5" ht="19.5" customHeight="1" x14ac:dyDescent="0.3">
      <c r="A79" s="73">
        <v>76</v>
      </c>
      <c r="B79" s="74" t="s">
        <v>20</v>
      </c>
      <c r="C79" s="74" t="s">
        <v>238</v>
      </c>
      <c r="D79" s="75">
        <v>7.56</v>
      </c>
      <c r="E79" s="209"/>
    </row>
    <row r="80" spans="1:5" ht="19.5" customHeight="1" x14ac:dyDescent="0.3">
      <c r="A80" s="63">
        <v>77</v>
      </c>
      <c r="B80" s="64" t="s">
        <v>309</v>
      </c>
      <c r="C80" s="65" t="s">
        <v>240</v>
      </c>
      <c r="D80" s="66">
        <v>7.5579999999999998</v>
      </c>
      <c r="E80" s="210"/>
    </row>
    <row r="81" spans="1:5" ht="19.5" customHeight="1" x14ac:dyDescent="0.3">
      <c r="A81" s="73">
        <v>78</v>
      </c>
      <c r="B81" s="74" t="s">
        <v>21</v>
      </c>
      <c r="C81" s="74" t="s">
        <v>238</v>
      </c>
      <c r="D81" s="75">
        <v>7.54</v>
      </c>
      <c r="E81" s="209"/>
    </row>
    <row r="82" spans="1:5" ht="19.5" customHeight="1" x14ac:dyDescent="0.3">
      <c r="A82" s="73">
        <v>79</v>
      </c>
      <c r="B82" s="74" t="s">
        <v>22</v>
      </c>
      <c r="C82" s="74" t="s">
        <v>238</v>
      </c>
      <c r="D82" s="75">
        <v>7.54</v>
      </c>
      <c r="E82" s="209"/>
    </row>
    <row r="83" spans="1:5" ht="19.5" customHeight="1" x14ac:dyDescent="0.3">
      <c r="A83" s="63">
        <v>80</v>
      </c>
      <c r="B83" s="64" t="s">
        <v>329</v>
      </c>
      <c r="C83" s="65" t="s">
        <v>240</v>
      </c>
      <c r="D83" s="66">
        <v>7.5170000000000003</v>
      </c>
      <c r="E83" s="210"/>
    </row>
    <row r="84" spans="1:5" ht="19.5" customHeight="1" x14ac:dyDescent="0.3">
      <c r="A84" s="72">
        <v>81</v>
      </c>
      <c r="B84" s="57" t="s">
        <v>267</v>
      </c>
      <c r="C84" s="57" t="s">
        <v>239</v>
      </c>
      <c r="D84" s="61">
        <v>7.5</v>
      </c>
      <c r="E84" s="208"/>
    </row>
    <row r="85" spans="1:5" ht="19.5" customHeight="1" x14ac:dyDescent="0.3">
      <c r="A85" s="73">
        <v>82</v>
      </c>
      <c r="B85" s="74" t="s">
        <v>23</v>
      </c>
      <c r="C85" s="74" t="s">
        <v>238</v>
      </c>
      <c r="D85" s="75">
        <v>7.49</v>
      </c>
      <c r="E85" s="209"/>
    </row>
    <row r="86" spans="1:5" ht="19.5" customHeight="1" x14ac:dyDescent="0.3">
      <c r="A86" s="63">
        <v>83</v>
      </c>
      <c r="B86" s="64" t="s">
        <v>336</v>
      </c>
      <c r="C86" s="65" t="s">
        <v>240</v>
      </c>
      <c r="D86" s="66">
        <v>7.4790000000000001</v>
      </c>
      <c r="E86" s="210"/>
    </row>
    <row r="87" spans="1:5" ht="19.5" customHeight="1" x14ac:dyDescent="0.3">
      <c r="A87" s="72">
        <v>84</v>
      </c>
      <c r="B87" s="57" t="s">
        <v>255</v>
      </c>
      <c r="C87" s="57" t="s">
        <v>239</v>
      </c>
      <c r="D87" s="61">
        <v>7.47</v>
      </c>
      <c r="E87" s="208"/>
    </row>
    <row r="88" spans="1:5" ht="19.5" customHeight="1" x14ac:dyDescent="0.3">
      <c r="A88" s="72">
        <v>85</v>
      </c>
      <c r="B88" s="57" t="s">
        <v>264</v>
      </c>
      <c r="C88" s="57" t="s">
        <v>239</v>
      </c>
      <c r="D88" s="61">
        <v>7.45</v>
      </c>
      <c r="E88" s="208"/>
    </row>
    <row r="89" spans="1:5" ht="19.5" customHeight="1" x14ac:dyDescent="0.3">
      <c r="A89" s="72">
        <v>86</v>
      </c>
      <c r="B89" s="57" t="s">
        <v>241</v>
      </c>
      <c r="C89" s="57" t="s">
        <v>239</v>
      </c>
      <c r="D89" s="61">
        <v>7.41</v>
      </c>
      <c r="E89" s="208"/>
    </row>
    <row r="90" spans="1:5" ht="19.5" customHeight="1" x14ac:dyDescent="0.3">
      <c r="A90" s="73">
        <v>87</v>
      </c>
      <c r="B90" s="74" t="s">
        <v>24</v>
      </c>
      <c r="C90" s="74" t="s">
        <v>238</v>
      </c>
      <c r="D90" s="75">
        <v>7.36</v>
      </c>
      <c r="E90" s="209"/>
    </row>
    <row r="91" spans="1:5" ht="19.5" customHeight="1" x14ac:dyDescent="0.3">
      <c r="A91" s="73">
        <v>88</v>
      </c>
      <c r="B91" s="74" t="s">
        <v>25</v>
      </c>
      <c r="C91" s="74" t="s">
        <v>238</v>
      </c>
      <c r="D91" s="75">
        <v>7.29</v>
      </c>
      <c r="E91" s="209"/>
    </row>
    <row r="92" spans="1:5" ht="19.5" customHeight="1" x14ac:dyDescent="0.3">
      <c r="A92" s="72">
        <v>89</v>
      </c>
      <c r="B92" s="59" t="s">
        <v>268</v>
      </c>
      <c r="C92" s="57" t="s">
        <v>239</v>
      </c>
      <c r="D92" s="61">
        <v>7.29</v>
      </c>
      <c r="E92" s="208"/>
    </row>
    <row r="93" spans="1:5" ht="19.5" customHeight="1" x14ac:dyDescent="0.3">
      <c r="A93" s="63">
        <v>90</v>
      </c>
      <c r="B93" s="69" t="s">
        <v>333</v>
      </c>
      <c r="C93" s="70" t="s">
        <v>240</v>
      </c>
      <c r="D93" s="71">
        <v>7.2759999999999998</v>
      </c>
      <c r="E93" s="210"/>
    </row>
    <row r="94" spans="1:5" ht="19.5" customHeight="1" x14ac:dyDescent="0.3">
      <c r="A94" s="73">
        <v>91</v>
      </c>
      <c r="B94" s="74" t="s">
        <v>26</v>
      </c>
      <c r="C94" s="74" t="s">
        <v>238</v>
      </c>
      <c r="D94" s="75">
        <v>7.27</v>
      </c>
      <c r="E94" s="209"/>
    </row>
    <row r="95" spans="1:5" ht="19.5" customHeight="1" x14ac:dyDescent="0.3">
      <c r="A95" s="73">
        <v>92</v>
      </c>
      <c r="B95" s="74" t="s">
        <v>27</v>
      </c>
      <c r="C95" s="74" t="s">
        <v>238</v>
      </c>
      <c r="D95" s="75">
        <v>7.25</v>
      </c>
      <c r="E95" s="209"/>
    </row>
    <row r="96" spans="1:5" ht="19.5" customHeight="1" x14ac:dyDescent="0.3">
      <c r="A96" s="73">
        <v>93</v>
      </c>
      <c r="B96" s="74" t="s">
        <v>28</v>
      </c>
      <c r="C96" s="74" t="s">
        <v>238</v>
      </c>
      <c r="D96" s="75">
        <v>7.22</v>
      </c>
      <c r="E96" s="209"/>
    </row>
    <row r="97" spans="1:5" ht="19.5" customHeight="1" x14ac:dyDescent="0.3">
      <c r="A97" s="63">
        <v>94</v>
      </c>
      <c r="B97" s="64" t="s">
        <v>295</v>
      </c>
      <c r="C97" s="65" t="s">
        <v>240</v>
      </c>
      <c r="D97" s="66">
        <v>7.22</v>
      </c>
      <c r="E97" s="210"/>
    </row>
    <row r="98" spans="1:5" ht="19.5" customHeight="1" x14ac:dyDescent="0.3">
      <c r="A98" s="73">
        <v>95</v>
      </c>
      <c r="B98" s="74" t="s">
        <v>29</v>
      </c>
      <c r="C98" s="74" t="s">
        <v>238</v>
      </c>
      <c r="D98" s="75">
        <v>7.19</v>
      </c>
      <c r="E98" s="209"/>
    </row>
    <row r="99" spans="1:5" ht="19.5" customHeight="1" x14ac:dyDescent="0.3">
      <c r="A99" s="72">
        <v>96</v>
      </c>
      <c r="B99" s="57" t="s">
        <v>266</v>
      </c>
      <c r="C99" s="57" t="s">
        <v>239</v>
      </c>
      <c r="D99" s="61">
        <v>7.18</v>
      </c>
      <c r="E99" s="208"/>
    </row>
    <row r="100" spans="1:5" ht="19.5" customHeight="1" x14ac:dyDescent="0.3">
      <c r="A100" s="72">
        <v>97</v>
      </c>
      <c r="B100" s="57" t="s">
        <v>263</v>
      </c>
      <c r="C100" s="57" t="s">
        <v>239</v>
      </c>
      <c r="D100" s="61">
        <v>7.15</v>
      </c>
      <c r="E100" s="208"/>
    </row>
    <row r="101" spans="1:5" ht="19.5" customHeight="1" x14ac:dyDescent="0.3">
      <c r="A101" s="72">
        <v>98</v>
      </c>
      <c r="B101" s="60" t="s">
        <v>275</v>
      </c>
      <c r="C101" s="57" t="s">
        <v>239</v>
      </c>
      <c r="D101" s="61">
        <v>7.15</v>
      </c>
      <c r="E101" s="208"/>
    </row>
    <row r="102" spans="1:5" ht="19.5" customHeight="1" x14ac:dyDescent="0.3">
      <c r="A102" s="63">
        <v>99</v>
      </c>
      <c r="B102" s="64" t="s">
        <v>285</v>
      </c>
      <c r="C102" s="65" t="s">
        <v>240</v>
      </c>
      <c r="D102" s="66">
        <v>7.0540000000000003</v>
      </c>
      <c r="E102" s="210"/>
    </row>
    <row r="103" spans="1:5" ht="19.5" customHeight="1" x14ac:dyDescent="0.3">
      <c r="A103" s="63">
        <v>100</v>
      </c>
      <c r="B103" s="64" t="s">
        <v>317</v>
      </c>
      <c r="C103" s="65" t="s">
        <v>240</v>
      </c>
      <c r="D103" s="66">
        <v>7.0510000000000002</v>
      </c>
      <c r="E103" s="210"/>
    </row>
    <row r="104" spans="1:5" ht="19.5" customHeight="1" x14ac:dyDescent="0.3">
      <c r="A104" s="73">
        <v>101</v>
      </c>
      <c r="B104" s="74" t="s">
        <v>30</v>
      </c>
      <c r="C104" s="74" t="s">
        <v>238</v>
      </c>
      <c r="D104" s="75">
        <v>7.03</v>
      </c>
      <c r="E104" s="209"/>
    </row>
    <row r="105" spans="1:5" ht="19.5" customHeight="1" x14ac:dyDescent="0.3">
      <c r="A105" s="73">
        <v>102</v>
      </c>
      <c r="B105" s="74" t="s">
        <v>31</v>
      </c>
      <c r="C105" s="74" t="s">
        <v>238</v>
      </c>
      <c r="D105" s="75">
        <v>7.01</v>
      </c>
      <c r="E105" s="209"/>
    </row>
    <row r="106" spans="1:5" ht="19.5" customHeight="1" x14ac:dyDescent="0.3">
      <c r="A106" s="63">
        <v>103</v>
      </c>
      <c r="B106" s="64" t="s">
        <v>322</v>
      </c>
      <c r="C106" s="65" t="s">
        <v>240</v>
      </c>
      <c r="D106" s="66">
        <v>6.9870000000000001</v>
      </c>
      <c r="E106" s="210"/>
    </row>
    <row r="107" spans="1:5" ht="19.5" customHeight="1" x14ac:dyDescent="0.3">
      <c r="A107" s="63">
        <v>104</v>
      </c>
      <c r="B107" s="64" t="s">
        <v>307</v>
      </c>
      <c r="C107" s="65" t="s">
        <v>240</v>
      </c>
      <c r="D107" s="66">
        <v>6.9690000000000003</v>
      </c>
      <c r="E107" s="210"/>
    </row>
    <row r="108" spans="1:5" ht="19.5" customHeight="1" x14ac:dyDescent="0.3">
      <c r="A108" s="73">
        <v>105</v>
      </c>
      <c r="B108" s="74" t="s">
        <v>32</v>
      </c>
      <c r="C108" s="74" t="s">
        <v>238</v>
      </c>
      <c r="D108" s="75">
        <v>6.93</v>
      </c>
      <c r="E108" s="209"/>
    </row>
    <row r="109" spans="1:5" ht="19.5" customHeight="1" x14ac:dyDescent="0.3">
      <c r="A109" s="63">
        <v>106</v>
      </c>
      <c r="B109" s="64" t="s">
        <v>296</v>
      </c>
      <c r="C109" s="65" t="s">
        <v>240</v>
      </c>
      <c r="D109" s="66">
        <v>6.9169999999999998</v>
      </c>
      <c r="E109" s="210"/>
    </row>
    <row r="110" spans="1:5" ht="19.5" customHeight="1" x14ac:dyDescent="0.3">
      <c r="A110" s="63">
        <v>107</v>
      </c>
      <c r="B110" s="64" t="s">
        <v>293</v>
      </c>
      <c r="C110" s="65" t="s">
        <v>240</v>
      </c>
      <c r="D110" s="66">
        <v>6.7709999999999999</v>
      </c>
      <c r="E110" s="210"/>
    </row>
    <row r="111" spans="1:5" ht="19.5" customHeight="1" x14ac:dyDescent="0.3">
      <c r="A111" s="63">
        <v>108</v>
      </c>
      <c r="B111" s="64" t="s">
        <v>334</v>
      </c>
      <c r="C111" s="65" t="s">
        <v>240</v>
      </c>
      <c r="D111" s="66">
        <v>6.7539999999999996</v>
      </c>
      <c r="E111" s="210"/>
    </row>
    <row r="112" spans="1:5" ht="19.5" customHeight="1" x14ac:dyDescent="0.3">
      <c r="A112" s="73">
        <v>109</v>
      </c>
      <c r="B112" s="74" t="s">
        <v>33</v>
      </c>
      <c r="C112" s="74" t="s">
        <v>238</v>
      </c>
      <c r="D112" s="75">
        <v>6.72</v>
      </c>
      <c r="E112" s="209"/>
    </row>
    <row r="113" spans="1:5" ht="19.5" customHeight="1" x14ac:dyDescent="0.3">
      <c r="A113" s="63">
        <v>110</v>
      </c>
      <c r="B113" s="64" t="s">
        <v>311</v>
      </c>
      <c r="C113" s="65" t="s">
        <v>240</v>
      </c>
      <c r="D113" s="66">
        <v>6.7190000000000003</v>
      </c>
      <c r="E113" s="210"/>
    </row>
    <row r="114" spans="1:5" ht="19.5" customHeight="1" x14ac:dyDescent="0.3">
      <c r="A114" s="63">
        <v>111</v>
      </c>
      <c r="B114" s="64" t="s">
        <v>286</v>
      </c>
      <c r="C114" s="65" t="s">
        <v>240</v>
      </c>
      <c r="D114" s="66">
        <v>6.6829999999999998</v>
      </c>
      <c r="E114" s="210"/>
    </row>
    <row r="115" spans="1:5" ht="19.5" customHeight="1" x14ac:dyDescent="0.3">
      <c r="A115" s="72">
        <v>112</v>
      </c>
      <c r="B115" s="58" t="s">
        <v>270</v>
      </c>
      <c r="C115" s="57" t="s">
        <v>239</v>
      </c>
      <c r="D115" s="61">
        <v>6.68</v>
      </c>
      <c r="E115" s="208"/>
    </row>
    <row r="116" spans="1:5" ht="19.5" customHeight="1" x14ac:dyDescent="0.3">
      <c r="A116" s="63">
        <v>113</v>
      </c>
      <c r="B116" s="64" t="s">
        <v>306</v>
      </c>
      <c r="C116" s="65" t="s">
        <v>240</v>
      </c>
      <c r="D116" s="66">
        <v>6.6520000000000001</v>
      </c>
      <c r="E116" s="210"/>
    </row>
    <row r="117" spans="1:5" ht="19.5" customHeight="1" x14ac:dyDescent="0.3">
      <c r="A117" s="73">
        <v>114</v>
      </c>
      <c r="B117" s="76" t="s">
        <v>47</v>
      </c>
      <c r="C117" s="74" t="s">
        <v>238</v>
      </c>
      <c r="D117" s="75">
        <v>6.64</v>
      </c>
      <c r="E117" s="209"/>
    </row>
    <row r="118" spans="1:5" ht="19.5" customHeight="1" x14ac:dyDescent="0.3">
      <c r="A118" s="63">
        <v>115</v>
      </c>
      <c r="B118" s="64" t="s">
        <v>342</v>
      </c>
      <c r="C118" s="65" t="s">
        <v>240</v>
      </c>
      <c r="D118" s="66">
        <v>6.5579999999999998</v>
      </c>
      <c r="E118" s="210"/>
    </row>
    <row r="119" spans="1:5" ht="19.5" customHeight="1" x14ac:dyDescent="0.3">
      <c r="A119" s="73">
        <v>116</v>
      </c>
      <c r="B119" s="74" t="s">
        <v>43</v>
      </c>
      <c r="C119" s="74" t="s">
        <v>238</v>
      </c>
      <c r="D119" s="75">
        <v>6.53</v>
      </c>
      <c r="E119" s="209"/>
    </row>
    <row r="120" spans="1:5" ht="19.5" customHeight="1" x14ac:dyDescent="0.3">
      <c r="A120" s="72">
        <v>117</v>
      </c>
      <c r="B120" s="58" t="s">
        <v>271</v>
      </c>
      <c r="C120" s="57" t="s">
        <v>239</v>
      </c>
      <c r="D120" s="61">
        <v>6.51</v>
      </c>
      <c r="E120" s="208"/>
    </row>
    <row r="121" spans="1:5" ht="19.5" customHeight="1" x14ac:dyDescent="0.3">
      <c r="A121" s="73">
        <v>118</v>
      </c>
      <c r="B121" s="74" t="s">
        <v>44</v>
      </c>
      <c r="C121" s="74" t="s">
        <v>238</v>
      </c>
      <c r="D121" s="75">
        <v>6.47</v>
      </c>
      <c r="E121" s="209"/>
    </row>
    <row r="122" spans="1:5" ht="19.5" customHeight="1" x14ac:dyDescent="0.3">
      <c r="A122" s="72">
        <v>119</v>
      </c>
      <c r="B122" s="58" t="s">
        <v>278</v>
      </c>
      <c r="C122" s="57" t="s">
        <v>239</v>
      </c>
      <c r="D122" s="61">
        <v>6.42</v>
      </c>
      <c r="E122" s="208"/>
    </row>
    <row r="123" spans="1:5" ht="19.5" customHeight="1" x14ac:dyDescent="0.3">
      <c r="A123" s="63">
        <v>120</v>
      </c>
      <c r="B123" s="64" t="s">
        <v>319</v>
      </c>
      <c r="C123" s="65" t="s">
        <v>240</v>
      </c>
      <c r="D123" s="66">
        <v>6.3959999999999999</v>
      </c>
      <c r="E123" s="210"/>
    </row>
    <row r="124" spans="1:5" ht="19.5" customHeight="1" x14ac:dyDescent="0.3">
      <c r="A124" s="72">
        <v>121</v>
      </c>
      <c r="B124" s="58" t="s">
        <v>273</v>
      </c>
      <c r="C124" s="57" t="s">
        <v>239</v>
      </c>
      <c r="D124" s="61">
        <v>6.39</v>
      </c>
      <c r="E124" s="208"/>
    </row>
    <row r="125" spans="1:5" ht="19.5" customHeight="1" x14ac:dyDescent="0.3">
      <c r="A125" s="63">
        <v>122</v>
      </c>
      <c r="B125" s="64" t="s">
        <v>318</v>
      </c>
      <c r="C125" s="65" t="s">
        <v>240</v>
      </c>
      <c r="D125" s="66">
        <v>6.3860000000000001</v>
      </c>
      <c r="E125" s="210"/>
    </row>
    <row r="126" spans="1:5" ht="19.5" customHeight="1" x14ac:dyDescent="0.3">
      <c r="A126" s="63">
        <v>123</v>
      </c>
      <c r="B126" s="64" t="s">
        <v>339</v>
      </c>
      <c r="C126" s="65" t="s">
        <v>240</v>
      </c>
      <c r="D126" s="66">
        <v>6.3789999999999996</v>
      </c>
      <c r="E126" s="210"/>
    </row>
    <row r="127" spans="1:5" ht="19.5" customHeight="1" x14ac:dyDescent="0.3">
      <c r="A127" s="63">
        <v>124</v>
      </c>
      <c r="B127" s="64" t="s">
        <v>302</v>
      </c>
      <c r="C127" s="65" t="s">
        <v>240</v>
      </c>
      <c r="D127" s="66">
        <v>6.3719999999999999</v>
      </c>
      <c r="E127" s="210"/>
    </row>
    <row r="128" spans="1:5" ht="19.5" customHeight="1" x14ac:dyDescent="0.3">
      <c r="A128" s="72">
        <v>125</v>
      </c>
      <c r="B128" s="57" t="s">
        <v>274</v>
      </c>
      <c r="C128" s="57" t="s">
        <v>239</v>
      </c>
      <c r="D128" s="61">
        <v>6.37</v>
      </c>
      <c r="E128" s="208"/>
    </row>
    <row r="129" spans="1:5" ht="19.5" customHeight="1" x14ac:dyDescent="0.3">
      <c r="A129" s="73">
        <v>126</v>
      </c>
      <c r="B129" s="74" t="s">
        <v>34</v>
      </c>
      <c r="C129" s="74" t="s">
        <v>238</v>
      </c>
      <c r="D129" s="75">
        <v>6.28</v>
      </c>
      <c r="E129" s="209"/>
    </row>
    <row r="130" spans="1:5" ht="19.5" customHeight="1" x14ac:dyDescent="0.3">
      <c r="A130" s="73">
        <v>127</v>
      </c>
      <c r="B130" s="74" t="s">
        <v>35</v>
      </c>
      <c r="C130" s="74" t="s">
        <v>238</v>
      </c>
      <c r="D130" s="75">
        <v>6.24</v>
      </c>
      <c r="E130" s="209"/>
    </row>
    <row r="131" spans="1:5" ht="19.5" customHeight="1" x14ac:dyDescent="0.3">
      <c r="A131" s="72">
        <v>128</v>
      </c>
      <c r="B131" s="57" t="s">
        <v>279</v>
      </c>
      <c r="C131" s="57" t="s">
        <v>239</v>
      </c>
      <c r="D131" s="61">
        <v>6.22</v>
      </c>
      <c r="E131" s="208"/>
    </row>
    <row r="132" spans="1:5" ht="19.5" customHeight="1" x14ac:dyDescent="0.3">
      <c r="A132" s="73">
        <v>129</v>
      </c>
      <c r="B132" s="74" t="s">
        <v>36</v>
      </c>
      <c r="C132" s="74" t="s">
        <v>238</v>
      </c>
      <c r="D132" s="75">
        <v>6.18</v>
      </c>
      <c r="E132" s="209"/>
    </row>
    <row r="133" spans="1:5" ht="19.5" customHeight="1" x14ac:dyDescent="0.3">
      <c r="A133" s="72">
        <v>130</v>
      </c>
      <c r="B133" s="58" t="s">
        <v>276</v>
      </c>
      <c r="C133" s="57" t="s">
        <v>239</v>
      </c>
      <c r="D133" s="61">
        <v>6.13</v>
      </c>
      <c r="E133" s="208"/>
    </row>
    <row r="134" spans="1:5" ht="19.5" customHeight="1" x14ac:dyDescent="0.3">
      <c r="A134" s="63">
        <v>131</v>
      </c>
      <c r="B134" s="64" t="s">
        <v>349</v>
      </c>
      <c r="C134" s="65" t="s">
        <v>240</v>
      </c>
      <c r="D134" s="66">
        <v>6.101</v>
      </c>
      <c r="E134" s="210"/>
    </row>
    <row r="135" spans="1:5" ht="19.5" customHeight="1" x14ac:dyDescent="0.3">
      <c r="A135" s="63">
        <v>132</v>
      </c>
      <c r="B135" s="64" t="s">
        <v>351</v>
      </c>
      <c r="C135" s="65" t="s">
        <v>240</v>
      </c>
      <c r="D135" s="66">
        <v>6.101</v>
      </c>
      <c r="E135" s="210"/>
    </row>
    <row r="136" spans="1:5" ht="19.5" customHeight="1" x14ac:dyDescent="0.3">
      <c r="A136" s="73">
        <v>133</v>
      </c>
      <c r="B136" s="74" t="s">
        <v>37</v>
      </c>
      <c r="C136" s="74" t="s">
        <v>238</v>
      </c>
      <c r="D136" s="75">
        <v>6.03</v>
      </c>
      <c r="E136" s="209"/>
    </row>
    <row r="137" spans="1:5" ht="19.5" customHeight="1" x14ac:dyDescent="0.3">
      <c r="A137" s="72">
        <v>134</v>
      </c>
      <c r="B137" s="58" t="s">
        <v>272</v>
      </c>
      <c r="C137" s="57" t="s">
        <v>239</v>
      </c>
      <c r="D137" s="61">
        <v>6.03</v>
      </c>
      <c r="E137" s="208"/>
    </row>
    <row r="138" spans="1:5" ht="19.5" customHeight="1" x14ac:dyDescent="0.3">
      <c r="A138" s="72">
        <v>135</v>
      </c>
      <c r="B138" s="58" t="s">
        <v>277</v>
      </c>
      <c r="C138" s="57" t="s">
        <v>239</v>
      </c>
      <c r="D138" s="61">
        <v>6.03</v>
      </c>
      <c r="E138" s="208"/>
    </row>
    <row r="139" spans="1:5" ht="19.5" customHeight="1" x14ac:dyDescent="0.3">
      <c r="A139" s="73">
        <v>136</v>
      </c>
      <c r="B139" s="74" t="s">
        <v>5</v>
      </c>
      <c r="C139" s="74" t="s">
        <v>238</v>
      </c>
      <c r="D139" s="75">
        <v>6.02</v>
      </c>
      <c r="E139" s="209"/>
    </row>
    <row r="140" spans="1:5" ht="19.5" customHeight="1" x14ac:dyDescent="0.3">
      <c r="A140" s="63">
        <v>137</v>
      </c>
      <c r="B140" s="64" t="s">
        <v>356</v>
      </c>
      <c r="C140" s="65" t="s">
        <v>240</v>
      </c>
      <c r="D140" s="66">
        <v>6</v>
      </c>
      <c r="E140" s="210"/>
    </row>
    <row r="141" spans="1:5" ht="19.5" customHeight="1" x14ac:dyDescent="0.3">
      <c r="A141" s="73">
        <v>138</v>
      </c>
      <c r="B141" s="74" t="s">
        <v>45</v>
      </c>
      <c r="C141" s="74" t="s">
        <v>238</v>
      </c>
      <c r="D141" s="75">
        <v>5.99</v>
      </c>
      <c r="E141" s="209"/>
    </row>
    <row r="142" spans="1:5" ht="19.5" customHeight="1" x14ac:dyDescent="0.3">
      <c r="A142" s="73">
        <v>139</v>
      </c>
      <c r="B142" s="74" t="s">
        <v>46</v>
      </c>
      <c r="C142" s="74" t="s">
        <v>238</v>
      </c>
      <c r="D142" s="75">
        <v>5.92</v>
      </c>
      <c r="E142" s="209"/>
    </row>
    <row r="143" spans="1:5" ht="19.5" customHeight="1" x14ac:dyDescent="0.3">
      <c r="A143" s="73">
        <v>140</v>
      </c>
      <c r="B143" s="74" t="s">
        <v>38</v>
      </c>
      <c r="C143" s="74" t="s">
        <v>238</v>
      </c>
      <c r="D143" s="75">
        <v>5.89</v>
      </c>
      <c r="E143" s="209"/>
    </row>
    <row r="144" spans="1:5" ht="19.5" customHeight="1" x14ac:dyDescent="0.3">
      <c r="A144" s="73">
        <v>141</v>
      </c>
      <c r="B144" s="74" t="s">
        <v>39</v>
      </c>
      <c r="C144" s="74" t="s">
        <v>238</v>
      </c>
      <c r="D144" s="75">
        <v>5.85</v>
      </c>
      <c r="E144" s="209"/>
    </row>
    <row r="145" spans="1:5" ht="19.5" customHeight="1" x14ac:dyDescent="0.3">
      <c r="A145" s="63">
        <v>142</v>
      </c>
      <c r="B145" s="64" t="s">
        <v>353</v>
      </c>
      <c r="C145" s="65" t="s">
        <v>240</v>
      </c>
      <c r="D145" s="66">
        <v>5.7859999999999996</v>
      </c>
      <c r="E145" s="210"/>
    </row>
    <row r="146" spans="1:5" ht="19.5" customHeight="1" x14ac:dyDescent="0.3">
      <c r="A146" s="63">
        <v>143</v>
      </c>
      <c r="B146" s="64" t="s">
        <v>304</v>
      </c>
      <c r="C146" s="65" t="s">
        <v>240</v>
      </c>
      <c r="D146" s="66">
        <v>5.7350000000000003</v>
      </c>
      <c r="E146" s="210"/>
    </row>
    <row r="147" spans="1:5" ht="19.5" customHeight="1" x14ac:dyDescent="0.3">
      <c r="A147" s="72">
        <v>144</v>
      </c>
      <c r="B147" s="58" t="s">
        <v>280</v>
      </c>
      <c r="C147" s="57" t="s">
        <v>239</v>
      </c>
      <c r="D147" s="61">
        <v>5.7</v>
      </c>
      <c r="E147" s="208"/>
    </row>
    <row r="148" spans="1:5" ht="19.5" customHeight="1" x14ac:dyDescent="0.3">
      <c r="A148" s="63">
        <v>145</v>
      </c>
      <c r="B148" s="64" t="s">
        <v>354</v>
      </c>
      <c r="C148" s="65" t="s">
        <v>240</v>
      </c>
      <c r="D148" s="66">
        <v>5.5670000000000002</v>
      </c>
      <c r="E148" s="210"/>
    </row>
    <row r="149" spans="1:5" ht="19.5" customHeight="1" x14ac:dyDescent="0.3">
      <c r="A149" s="63">
        <v>146</v>
      </c>
      <c r="B149" s="64" t="s">
        <v>348</v>
      </c>
      <c r="C149" s="65" t="s">
        <v>240</v>
      </c>
      <c r="D149" s="66">
        <v>5.55</v>
      </c>
      <c r="E149" s="210"/>
    </row>
    <row r="150" spans="1:5" ht="19.5" customHeight="1" x14ac:dyDescent="0.3">
      <c r="A150" s="73">
        <v>147</v>
      </c>
      <c r="B150" s="74" t="s">
        <v>6</v>
      </c>
      <c r="C150" s="74" t="s">
        <v>238</v>
      </c>
      <c r="D150" s="75">
        <v>5.47</v>
      </c>
      <c r="E150" s="209"/>
    </row>
    <row r="151" spans="1:5" ht="19.5" customHeight="1" x14ac:dyDescent="0.3">
      <c r="A151" s="73">
        <v>148</v>
      </c>
      <c r="B151" s="74" t="s">
        <v>48</v>
      </c>
      <c r="C151" s="74" t="s">
        <v>238</v>
      </c>
      <c r="D151" s="75">
        <v>5.47</v>
      </c>
      <c r="E151" s="209"/>
    </row>
    <row r="152" spans="1:5" ht="19.5" customHeight="1" x14ac:dyDescent="0.3">
      <c r="A152" s="72">
        <v>149</v>
      </c>
      <c r="B152" s="60" t="s">
        <v>281</v>
      </c>
      <c r="C152" s="57" t="s">
        <v>239</v>
      </c>
      <c r="D152" s="61">
        <v>5.47</v>
      </c>
      <c r="E152" s="208"/>
    </row>
    <row r="153" spans="1:5" ht="19.5" customHeight="1" x14ac:dyDescent="0.3">
      <c r="A153" s="63">
        <v>150</v>
      </c>
      <c r="B153" s="64" t="s">
        <v>352</v>
      </c>
      <c r="C153" s="65" t="s">
        <v>240</v>
      </c>
      <c r="D153" s="66">
        <v>5.46</v>
      </c>
      <c r="E153" s="210"/>
    </row>
    <row r="154" spans="1:5" ht="19.5" customHeight="1" x14ac:dyDescent="0.3">
      <c r="A154" s="63">
        <v>151</v>
      </c>
      <c r="B154" s="64" t="s">
        <v>346</v>
      </c>
      <c r="C154" s="65" t="s">
        <v>240</v>
      </c>
      <c r="D154" s="66">
        <v>5.3920000000000003</v>
      </c>
      <c r="E154" s="210"/>
    </row>
    <row r="155" spans="1:5" ht="19.5" customHeight="1" x14ac:dyDescent="0.3">
      <c r="A155" s="63">
        <v>152</v>
      </c>
      <c r="B155" s="64" t="s">
        <v>347</v>
      </c>
      <c r="C155" s="65" t="s">
        <v>240</v>
      </c>
      <c r="D155" s="66">
        <v>5.3819999999999997</v>
      </c>
      <c r="E155" s="210"/>
    </row>
    <row r="156" spans="1:5" ht="19.5" customHeight="1" x14ac:dyDescent="0.3">
      <c r="A156" s="73">
        <v>153</v>
      </c>
      <c r="B156" s="74" t="s">
        <v>49</v>
      </c>
      <c r="C156" s="74" t="s">
        <v>238</v>
      </c>
      <c r="D156" s="75">
        <v>5.37</v>
      </c>
      <c r="E156" s="209"/>
    </row>
    <row r="157" spans="1:5" ht="19.5" customHeight="1" x14ac:dyDescent="0.3">
      <c r="A157" s="73">
        <v>154</v>
      </c>
      <c r="B157" s="74" t="s">
        <v>50</v>
      </c>
      <c r="C157" s="74" t="s">
        <v>238</v>
      </c>
      <c r="D157" s="75">
        <v>5.36</v>
      </c>
      <c r="E157" s="209"/>
    </row>
    <row r="158" spans="1:5" ht="19.5" customHeight="1" x14ac:dyDescent="0.3">
      <c r="A158" s="73">
        <v>155</v>
      </c>
      <c r="B158" s="74" t="s">
        <v>51</v>
      </c>
      <c r="C158" s="74" t="s">
        <v>238</v>
      </c>
      <c r="D158" s="75">
        <v>5.35</v>
      </c>
      <c r="E158" s="209"/>
    </row>
    <row r="159" spans="1:5" ht="19.5" customHeight="1" x14ac:dyDescent="0.3">
      <c r="A159" s="63">
        <v>156</v>
      </c>
      <c r="B159" s="64" t="s">
        <v>345</v>
      </c>
      <c r="C159" s="65" t="s">
        <v>240</v>
      </c>
      <c r="D159" s="66">
        <v>5.2960000000000003</v>
      </c>
      <c r="E159" s="210"/>
    </row>
    <row r="160" spans="1:5" ht="19.5" customHeight="1" x14ac:dyDescent="0.3">
      <c r="A160" s="73">
        <v>157</v>
      </c>
      <c r="B160" s="74" t="s">
        <v>52</v>
      </c>
      <c r="C160" s="74" t="s">
        <v>238</v>
      </c>
      <c r="D160" s="75">
        <v>5.24</v>
      </c>
      <c r="E160" s="209"/>
    </row>
    <row r="161" spans="1:5" ht="19.5" customHeight="1" x14ac:dyDescent="0.3">
      <c r="A161" s="63">
        <v>158</v>
      </c>
      <c r="B161" s="64" t="s">
        <v>350</v>
      </c>
      <c r="C161" s="65" t="s">
        <v>240</v>
      </c>
      <c r="D161" s="66">
        <v>5.2149999999999999</v>
      </c>
      <c r="E161" s="210"/>
    </row>
    <row r="162" spans="1:5" ht="19.5" customHeight="1" x14ac:dyDescent="0.3">
      <c r="A162" s="73">
        <v>159</v>
      </c>
      <c r="B162" s="74" t="s">
        <v>7</v>
      </c>
      <c r="C162" s="74" t="s">
        <v>238</v>
      </c>
      <c r="D162" s="75">
        <v>5.21</v>
      </c>
      <c r="E162" s="209"/>
    </row>
    <row r="163" spans="1:5" ht="19.5" customHeight="1" x14ac:dyDescent="0.3">
      <c r="A163" s="63">
        <v>160</v>
      </c>
      <c r="B163" s="64" t="s">
        <v>343</v>
      </c>
      <c r="C163" s="65" t="s">
        <v>240</v>
      </c>
      <c r="D163" s="66">
        <v>5.1390000000000002</v>
      </c>
      <c r="E163" s="210"/>
    </row>
    <row r="164" spans="1:5" ht="19.5" customHeight="1" x14ac:dyDescent="0.3">
      <c r="A164" s="73">
        <v>161</v>
      </c>
      <c r="B164" s="74" t="s">
        <v>40</v>
      </c>
      <c r="C164" s="74" t="s">
        <v>238</v>
      </c>
      <c r="D164" s="75">
        <v>5.1100000000000003</v>
      </c>
      <c r="E164" s="209"/>
    </row>
    <row r="165" spans="1:5" ht="19.5" customHeight="1" x14ac:dyDescent="0.3">
      <c r="A165" s="73">
        <v>162</v>
      </c>
      <c r="B165" s="74" t="s">
        <v>41</v>
      </c>
      <c r="C165" s="74" t="s">
        <v>238</v>
      </c>
      <c r="D165" s="75">
        <v>5.03</v>
      </c>
      <c r="E165" s="209"/>
    </row>
    <row r="166" spans="1:5" ht="19.5" customHeight="1" x14ac:dyDescent="0.3">
      <c r="A166" s="63">
        <v>163</v>
      </c>
      <c r="B166" s="64" t="s">
        <v>344</v>
      </c>
      <c r="C166" s="65" t="s">
        <v>240</v>
      </c>
      <c r="D166" s="66">
        <v>4.8040000000000003</v>
      </c>
      <c r="E166" s="210"/>
    </row>
    <row r="167" spans="1:5" ht="19.5" customHeight="1" x14ac:dyDescent="0.3">
      <c r="A167" s="73">
        <v>164</v>
      </c>
      <c r="B167" s="74" t="s">
        <v>8</v>
      </c>
      <c r="C167" s="74" t="s">
        <v>238</v>
      </c>
      <c r="D167" s="75">
        <v>4.5199999999999996</v>
      </c>
      <c r="E167" s="209"/>
    </row>
    <row r="168" spans="1:5" ht="19.5" customHeight="1" x14ac:dyDescent="0.3">
      <c r="A168" s="63">
        <v>165</v>
      </c>
      <c r="B168" s="64" t="s">
        <v>355</v>
      </c>
      <c r="C168" s="65" t="s">
        <v>240</v>
      </c>
      <c r="D168" s="66">
        <v>4.1669999999999998</v>
      </c>
      <c r="E168" s="210"/>
    </row>
  </sheetData>
  <autoFilter ref="A3:D3" xr:uid="{211BCF13-A036-4B1F-8AB2-8305311927B4}">
    <sortState xmlns:xlrd2="http://schemas.microsoft.com/office/spreadsheetml/2017/richdata2" ref="A4:D170">
      <sortCondition descending="1" ref="D3"/>
    </sortState>
  </autoFilter>
  <mergeCells count="2">
    <mergeCell ref="A1:D1"/>
    <mergeCell ref="A2:D2"/>
  </mergeCells>
  <pageMargins left="0.6473214285714286" right="0.46875" top="0.35433070866141736" bottom="0.35433070866141736" header="0.31496062992125984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78A0-A5BF-4A3B-8C7E-C5D33F079459}">
  <dimension ref="A1:D168"/>
  <sheetViews>
    <sheetView view="pageLayout" topLeftCell="A146" zoomScale="70" zoomScaleNormal="85" zoomScaleSheetLayoutView="55" zoomScalePageLayoutView="70" workbookViewId="0">
      <selection activeCell="D4" sqref="D4:D50"/>
    </sheetView>
  </sheetViews>
  <sheetFormatPr defaultRowHeight="19.5" customHeight="1" x14ac:dyDescent="0.25"/>
  <cols>
    <col min="1" max="1" width="6.140625" style="54" customWidth="1"/>
    <col min="2" max="2" width="44.140625" style="54" customWidth="1"/>
    <col min="3" max="3" width="26" style="54" customWidth="1"/>
    <col min="4" max="4" width="9.7109375" style="62" customWidth="1"/>
    <col min="5" max="16384" width="9.140625" style="54"/>
  </cols>
  <sheetData>
    <row r="1" spans="1:4" ht="18.75" x14ac:dyDescent="0.25">
      <c r="A1" s="276" t="s">
        <v>363</v>
      </c>
      <c r="B1" s="276"/>
      <c r="C1" s="276"/>
      <c r="D1" s="276"/>
    </row>
    <row r="2" spans="1:4" ht="18.75" x14ac:dyDescent="0.25">
      <c r="A2" s="276" t="s">
        <v>364</v>
      </c>
      <c r="B2" s="276"/>
      <c r="C2" s="276"/>
      <c r="D2" s="276"/>
    </row>
    <row r="3" spans="1:4" s="56" customFormat="1" ht="24" customHeight="1" x14ac:dyDescent="0.25">
      <c r="A3" s="68" t="s">
        <v>1</v>
      </c>
      <c r="B3" s="68" t="s">
        <v>357</v>
      </c>
      <c r="C3" s="68" t="s">
        <v>237</v>
      </c>
      <c r="D3" s="55" t="s">
        <v>3</v>
      </c>
    </row>
    <row r="4" spans="1:4" ht="20.25" customHeight="1" x14ac:dyDescent="0.3">
      <c r="A4" s="119">
        <v>17</v>
      </c>
      <c r="B4" s="120" t="s">
        <v>10</v>
      </c>
      <c r="C4" s="120" t="s">
        <v>238</v>
      </c>
      <c r="D4" s="121">
        <v>8.27</v>
      </c>
    </row>
    <row r="5" spans="1:4" ht="20.25" customHeight="1" x14ac:dyDescent="0.3">
      <c r="A5" s="119">
        <v>26</v>
      </c>
      <c r="B5" s="120" t="s">
        <v>42</v>
      </c>
      <c r="C5" s="120" t="s">
        <v>238</v>
      </c>
      <c r="D5" s="121">
        <v>8.14</v>
      </c>
    </row>
    <row r="6" spans="1:4" ht="20.25" customHeight="1" x14ac:dyDescent="0.3">
      <c r="A6" s="119">
        <v>33</v>
      </c>
      <c r="B6" s="120" t="s">
        <v>11</v>
      </c>
      <c r="C6" s="120" t="s">
        <v>238</v>
      </c>
      <c r="D6" s="121">
        <v>8.01</v>
      </c>
    </row>
    <row r="7" spans="1:4" ht="20.25" customHeight="1" x14ac:dyDescent="0.3">
      <c r="A7" s="119">
        <v>43</v>
      </c>
      <c r="B7" s="120" t="s">
        <v>12</v>
      </c>
      <c r="C7" s="120" t="s">
        <v>238</v>
      </c>
      <c r="D7" s="121">
        <v>7.9</v>
      </c>
    </row>
    <row r="8" spans="1:4" ht="20.25" customHeight="1" x14ac:dyDescent="0.3">
      <c r="A8" s="119">
        <v>52</v>
      </c>
      <c r="B8" s="120" t="s">
        <v>13</v>
      </c>
      <c r="C8" s="120" t="s">
        <v>238</v>
      </c>
      <c r="D8" s="121">
        <v>7.82</v>
      </c>
    </row>
    <row r="9" spans="1:4" ht="20.25" customHeight="1" x14ac:dyDescent="0.3">
      <c r="A9" s="119">
        <v>55</v>
      </c>
      <c r="B9" s="120" t="s">
        <v>14</v>
      </c>
      <c r="C9" s="120" t="s">
        <v>238</v>
      </c>
      <c r="D9" s="121">
        <v>7.78</v>
      </c>
    </row>
    <row r="10" spans="1:4" ht="20.25" customHeight="1" x14ac:dyDescent="0.3">
      <c r="A10" s="119">
        <v>61</v>
      </c>
      <c r="B10" s="120" t="s">
        <v>15</v>
      </c>
      <c r="C10" s="120" t="s">
        <v>238</v>
      </c>
      <c r="D10" s="121">
        <v>7.73</v>
      </c>
    </row>
    <row r="11" spans="1:4" ht="20.25" customHeight="1" x14ac:dyDescent="0.3">
      <c r="A11" s="119">
        <v>65</v>
      </c>
      <c r="B11" s="120" t="s">
        <v>16</v>
      </c>
      <c r="C11" s="120" t="s">
        <v>238</v>
      </c>
      <c r="D11" s="121">
        <v>7.68</v>
      </c>
    </row>
    <row r="12" spans="1:4" ht="20.25" customHeight="1" x14ac:dyDescent="0.3">
      <c r="A12" s="119">
        <v>69</v>
      </c>
      <c r="B12" s="120" t="s">
        <v>17</v>
      </c>
      <c r="C12" s="120" t="s">
        <v>238</v>
      </c>
      <c r="D12" s="121">
        <v>7.66</v>
      </c>
    </row>
    <row r="13" spans="1:4" ht="20.25" customHeight="1" x14ac:dyDescent="0.3">
      <c r="A13" s="119">
        <v>71</v>
      </c>
      <c r="B13" s="120" t="s">
        <v>18</v>
      </c>
      <c r="C13" s="120" t="s">
        <v>238</v>
      </c>
      <c r="D13" s="121">
        <v>7.61</v>
      </c>
    </row>
    <row r="14" spans="1:4" ht="20.25" customHeight="1" x14ac:dyDescent="0.3">
      <c r="A14" s="119">
        <v>74</v>
      </c>
      <c r="B14" s="120" t="s">
        <v>19</v>
      </c>
      <c r="C14" s="120" t="s">
        <v>238</v>
      </c>
      <c r="D14" s="121">
        <v>7.57</v>
      </c>
    </row>
    <row r="15" spans="1:4" ht="20.25" customHeight="1" x14ac:dyDescent="0.3">
      <c r="A15" s="119">
        <v>76</v>
      </c>
      <c r="B15" s="120" t="s">
        <v>20</v>
      </c>
      <c r="C15" s="120" t="s">
        <v>238</v>
      </c>
      <c r="D15" s="121">
        <v>7.56</v>
      </c>
    </row>
    <row r="16" spans="1:4" ht="20.25" customHeight="1" x14ac:dyDescent="0.3">
      <c r="A16" s="119">
        <v>78</v>
      </c>
      <c r="B16" s="120" t="s">
        <v>21</v>
      </c>
      <c r="C16" s="120" t="s">
        <v>238</v>
      </c>
      <c r="D16" s="121">
        <v>7.54</v>
      </c>
    </row>
    <row r="17" spans="1:4" ht="20.25" customHeight="1" x14ac:dyDescent="0.3">
      <c r="A17" s="119">
        <v>79</v>
      </c>
      <c r="B17" s="120" t="s">
        <v>22</v>
      </c>
      <c r="C17" s="120" t="s">
        <v>238</v>
      </c>
      <c r="D17" s="121">
        <v>7.54</v>
      </c>
    </row>
    <row r="18" spans="1:4" ht="20.25" customHeight="1" x14ac:dyDescent="0.3">
      <c r="A18" s="119">
        <v>82</v>
      </c>
      <c r="B18" s="120" t="s">
        <v>23</v>
      </c>
      <c r="C18" s="120" t="s">
        <v>238</v>
      </c>
      <c r="D18" s="121">
        <v>7.49</v>
      </c>
    </row>
    <row r="19" spans="1:4" ht="20.25" customHeight="1" x14ac:dyDescent="0.3">
      <c r="A19" s="119">
        <v>87</v>
      </c>
      <c r="B19" s="120" t="s">
        <v>24</v>
      </c>
      <c r="C19" s="120" t="s">
        <v>238</v>
      </c>
      <c r="D19" s="121">
        <v>7.36</v>
      </c>
    </row>
    <row r="20" spans="1:4" ht="20.25" customHeight="1" x14ac:dyDescent="0.3">
      <c r="A20" s="119">
        <v>88</v>
      </c>
      <c r="B20" s="120" t="s">
        <v>25</v>
      </c>
      <c r="C20" s="120" t="s">
        <v>238</v>
      </c>
      <c r="D20" s="121">
        <v>7.29</v>
      </c>
    </row>
    <row r="21" spans="1:4" ht="20.25" customHeight="1" x14ac:dyDescent="0.3">
      <c r="A21" s="119">
        <v>91</v>
      </c>
      <c r="B21" s="120" t="s">
        <v>26</v>
      </c>
      <c r="C21" s="120" t="s">
        <v>238</v>
      </c>
      <c r="D21" s="121">
        <v>7.27</v>
      </c>
    </row>
    <row r="22" spans="1:4" ht="20.25" customHeight="1" x14ac:dyDescent="0.3">
      <c r="A22" s="119">
        <v>92</v>
      </c>
      <c r="B22" s="120" t="s">
        <v>27</v>
      </c>
      <c r="C22" s="120" t="s">
        <v>238</v>
      </c>
      <c r="D22" s="121">
        <v>7.25</v>
      </c>
    </row>
    <row r="23" spans="1:4" ht="20.25" customHeight="1" x14ac:dyDescent="0.3">
      <c r="A23" s="119">
        <v>93</v>
      </c>
      <c r="B23" s="120" t="s">
        <v>28</v>
      </c>
      <c r="C23" s="120" t="s">
        <v>238</v>
      </c>
      <c r="D23" s="121">
        <v>7.22</v>
      </c>
    </row>
    <row r="24" spans="1:4" ht="20.25" customHeight="1" x14ac:dyDescent="0.3">
      <c r="A24" s="119">
        <v>95</v>
      </c>
      <c r="B24" s="120" t="s">
        <v>29</v>
      </c>
      <c r="C24" s="120" t="s">
        <v>238</v>
      </c>
      <c r="D24" s="121">
        <v>7.19</v>
      </c>
    </row>
    <row r="25" spans="1:4" ht="20.25" customHeight="1" x14ac:dyDescent="0.3">
      <c r="A25" s="119">
        <v>101</v>
      </c>
      <c r="B25" s="120" t="s">
        <v>30</v>
      </c>
      <c r="C25" s="120" t="s">
        <v>238</v>
      </c>
      <c r="D25" s="121">
        <v>7.03</v>
      </c>
    </row>
    <row r="26" spans="1:4" ht="20.25" customHeight="1" x14ac:dyDescent="0.3">
      <c r="A26" s="119">
        <v>102</v>
      </c>
      <c r="B26" s="120" t="s">
        <v>31</v>
      </c>
      <c r="C26" s="120" t="s">
        <v>238</v>
      </c>
      <c r="D26" s="121">
        <v>7.01</v>
      </c>
    </row>
    <row r="27" spans="1:4" ht="20.25" customHeight="1" x14ac:dyDescent="0.3">
      <c r="A27" s="119">
        <v>105</v>
      </c>
      <c r="B27" s="120" t="s">
        <v>32</v>
      </c>
      <c r="C27" s="120" t="s">
        <v>238</v>
      </c>
      <c r="D27" s="121">
        <v>6.93</v>
      </c>
    </row>
    <row r="28" spans="1:4" ht="20.25" customHeight="1" x14ac:dyDescent="0.3">
      <c r="A28" s="119">
        <v>109</v>
      </c>
      <c r="B28" s="120" t="s">
        <v>33</v>
      </c>
      <c r="C28" s="120" t="s">
        <v>238</v>
      </c>
      <c r="D28" s="121">
        <v>6.72</v>
      </c>
    </row>
    <row r="29" spans="1:4" ht="20.25" customHeight="1" x14ac:dyDescent="0.3">
      <c r="A29" s="119">
        <v>114</v>
      </c>
      <c r="B29" s="122" t="s">
        <v>47</v>
      </c>
      <c r="C29" s="120" t="s">
        <v>238</v>
      </c>
      <c r="D29" s="121">
        <v>6.64</v>
      </c>
    </row>
    <row r="30" spans="1:4" ht="20.25" customHeight="1" x14ac:dyDescent="0.3">
      <c r="A30" s="119">
        <v>116</v>
      </c>
      <c r="B30" s="120" t="s">
        <v>43</v>
      </c>
      <c r="C30" s="120" t="s">
        <v>238</v>
      </c>
      <c r="D30" s="121">
        <v>6.53</v>
      </c>
    </row>
    <row r="31" spans="1:4" ht="20.25" customHeight="1" x14ac:dyDescent="0.3">
      <c r="A31" s="119">
        <v>118</v>
      </c>
      <c r="B31" s="120" t="s">
        <v>44</v>
      </c>
      <c r="C31" s="120" t="s">
        <v>238</v>
      </c>
      <c r="D31" s="121">
        <v>6.47</v>
      </c>
    </row>
    <row r="32" spans="1:4" ht="20.25" customHeight="1" x14ac:dyDescent="0.3">
      <c r="A32" s="119">
        <v>126</v>
      </c>
      <c r="B32" s="120" t="s">
        <v>34</v>
      </c>
      <c r="C32" s="120" t="s">
        <v>238</v>
      </c>
      <c r="D32" s="121">
        <v>6.28</v>
      </c>
    </row>
    <row r="33" spans="1:4" ht="20.25" customHeight="1" x14ac:dyDescent="0.3">
      <c r="A33" s="119">
        <v>127</v>
      </c>
      <c r="B33" s="120" t="s">
        <v>35</v>
      </c>
      <c r="C33" s="120" t="s">
        <v>238</v>
      </c>
      <c r="D33" s="121">
        <v>6.24</v>
      </c>
    </row>
    <row r="34" spans="1:4" ht="20.25" customHeight="1" x14ac:dyDescent="0.3">
      <c r="A34" s="119">
        <v>129</v>
      </c>
      <c r="B34" s="120" t="s">
        <v>36</v>
      </c>
      <c r="C34" s="120" t="s">
        <v>238</v>
      </c>
      <c r="D34" s="121">
        <v>6.18</v>
      </c>
    </row>
    <row r="35" spans="1:4" ht="20.25" customHeight="1" x14ac:dyDescent="0.3">
      <c r="A35" s="119">
        <v>133</v>
      </c>
      <c r="B35" s="120" t="s">
        <v>37</v>
      </c>
      <c r="C35" s="120" t="s">
        <v>238</v>
      </c>
      <c r="D35" s="121">
        <v>6.03</v>
      </c>
    </row>
    <row r="36" spans="1:4" ht="20.25" customHeight="1" x14ac:dyDescent="0.3">
      <c r="A36" s="119">
        <v>136</v>
      </c>
      <c r="B36" s="120" t="s">
        <v>5</v>
      </c>
      <c r="C36" s="120" t="s">
        <v>238</v>
      </c>
      <c r="D36" s="121">
        <v>6.02</v>
      </c>
    </row>
    <row r="37" spans="1:4" ht="20.25" customHeight="1" x14ac:dyDescent="0.3">
      <c r="A37" s="119">
        <v>138</v>
      </c>
      <c r="B37" s="120" t="s">
        <v>45</v>
      </c>
      <c r="C37" s="120" t="s">
        <v>238</v>
      </c>
      <c r="D37" s="121">
        <v>5.99</v>
      </c>
    </row>
    <row r="38" spans="1:4" ht="20.25" customHeight="1" x14ac:dyDescent="0.3">
      <c r="A38" s="119">
        <v>139</v>
      </c>
      <c r="B38" s="120" t="s">
        <v>46</v>
      </c>
      <c r="C38" s="120" t="s">
        <v>238</v>
      </c>
      <c r="D38" s="121">
        <v>5.92</v>
      </c>
    </row>
    <row r="39" spans="1:4" ht="20.25" customHeight="1" x14ac:dyDescent="0.3">
      <c r="A39" s="119">
        <v>140</v>
      </c>
      <c r="B39" s="120" t="s">
        <v>38</v>
      </c>
      <c r="C39" s="120" t="s">
        <v>238</v>
      </c>
      <c r="D39" s="121">
        <v>5.89</v>
      </c>
    </row>
    <row r="40" spans="1:4" ht="19.5" customHeight="1" x14ac:dyDescent="0.3">
      <c r="A40" s="119">
        <v>141</v>
      </c>
      <c r="B40" s="120" t="s">
        <v>39</v>
      </c>
      <c r="C40" s="120" t="s">
        <v>238</v>
      </c>
      <c r="D40" s="121">
        <v>5.85</v>
      </c>
    </row>
    <row r="41" spans="1:4" ht="19.5" customHeight="1" x14ac:dyDescent="0.3">
      <c r="A41" s="119">
        <v>147</v>
      </c>
      <c r="B41" s="120" t="s">
        <v>6</v>
      </c>
      <c r="C41" s="120" t="s">
        <v>238</v>
      </c>
      <c r="D41" s="121">
        <v>5.47</v>
      </c>
    </row>
    <row r="42" spans="1:4" ht="19.5" customHeight="1" x14ac:dyDescent="0.3">
      <c r="A42" s="119">
        <v>148</v>
      </c>
      <c r="B42" s="120" t="s">
        <v>48</v>
      </c>
      <c r="C42" s="120" t="s">
        <v>238</v>
      </c>
      <c r="D42" s="121">
        <v>5.47</v>
      </c>
    </row>
    <row r="43" spans="1:4" ht="19.5" customHeight="1" x14ac:dyDescent="0.3">
      <c r="A43" s="119">
        <v>153</v>
      </c>
      <c r="B43" s="120" t="s">
        <v>49</v>
      </c>
      <c r="C43" s="120" t="s">
        <v>238</v>
      </c>
      <c r="D43" s="121">
        <v>5.37</v>
      </c>
    </row>
    <row r="44" spans="1:4" ht="19.5" customHeight="1" x14ac:dyDescent="0.3">
      <c r="A44" s="119">
        <v>154</v>
      </c>
      <c r="B44" s="120" t="s">
        <v>50</v>
      </c>
      <c r="C44" s="120" t="s">
        <v>238</v>
      </c>
      <c r="D44" s="121">
        <v>5.36</v>
      </c>
    </row>
    <row r="45" spans="1:4" ht="19.5" customHeight="1" x14ac:dyDescent="0.3">
      <c r="A45" s="119">
        <v>155</v>
      </c>
      <c r="B45" s="120" t="s">
        <v>51</v>
      </c>
      <c r="C45" s="120" t="s">
        <v>238</v>
      </c>
      <c r="D45" s="121">
        <v>5.35</v>
      </c>
    </row>
    <row r="46" spans="1:4" ht="19.5" customHeight="1" x14ac:dyDescent="0.3">
      <c r="A46" s="119">
        <v>157</v>
      </c>
      <c r="B46" s="120" t="s">
        <v>52</v>
      </c>
      <c r="C46" s="120" t="s">
        <v>238</v>
      </c>
      <c r="D46" s="121">
        <v>5.24</v>
      </c>
    </row>
    <row r="47" spans="1:4" ht="19.5" customHeight="1" x14ac:dyDescent="0.3">
      <c r="A47" s="119">
        <v>159</v>
      </c>
      <c r="B47" s="120" t="s">
        <v>7</v>
      </c>
      <c r="C47" s="120" t="s">
        <v>238</v>
      </c>
      <c r="D47" s="121">
        <v>5.21</v>
      </c>
    </row>
    <row r="48" spans="1:4" ht="19.5" customHeight="1" x14ac:dyDescent="0.3">
      <c r="A48" s="119">
        <v>161</v>
      </c>
      <c r="B48" s="120" t="s">
        <v>40</v>
      </c>
      <c r="C48" s="120" t="s">
        <v>238</v>
      </c>
      <c r="D48" s="121">
        <v>5.1100000000000003</v>
      </c>
    </row>
    <row r="49" spans="1:4" ht="19.5" customHeight="1" x14ac:dyDescent="0.3">
      <c r="A49" s="119">
        <v>162</v>
      </c>
      <c r="B49" s="120" t="s">
        <v>41</v>
      </c>
      <c r="C49" s="120" t="s">
        <v>238</v>
      </c>
      <c r="D49" s="121">
        <v>5.03</v>
      </c>
    </row>
    <row r="50" spans="1:4" ht="19.5" customHeight="1" x14ac:dyDescent="0.3">
      <c r="A50" s="119">
        <v>164</v>
      </c>
      <c r="B50" s="211" t="s">
        <v>8</v>
      </c>
      <c r="C50" s="211" t="s">
        <v>238</v>
      </c>
      <c r="D50" s="212">
        <v>4.5199999999999996</v>
      </c>
    </row>
    <row r="51" spans="1:4" ht="19.5" customHeight="1" x14ac:dyDescent="0.3">
      <c r="A51" s="73">
        <v>1</v>
      </c>
      <c r="B51" s="123" t="s">
        <v>314</v>
      </c>
      <c r="C51" s="74" t="s">
        <v>240</v>
      </c>
      <c r="D51" s="124">
        <v>8.5359999999999996</v>
      </c>
    </row>
    <row r="52" spans="1:4" ht="19.5" customHeight="1" x14ac:dyDescent="0.3">
      <c r="A52" s="73">
        <v>2</v>
      </c>
      <c r="B52" s="123" t="s">
        <v>301</v>
      </c>
      <c r="C52" s="74" t="s">
        <v>240</v>
      </c>
      <c r="D52" s="124">
        <v>8.5120000000000005</v>
      </c>
    </row>
    <row r="53" spans="1:4" ht="19.5" customHeight="1" x14ac:dyDescent="0.3">
      <c r="A53" s="73">
        <v>3</v>
      </c>
      <c r="B53" s="123" t="s">
        <v>282</v>
      </c>
      <c r="C53" s="74" t="s">
        <v>240</v>
      </c>
      <c r="D53" s="124">
        <v>8.4819999999999993</v>
      </c>
    </row>
    <row r="54" spans="1:4" ht="19.5" customHeight="1" x14ac:dyDescent="0.3">
      <c r="A54" s="73">
        <v>5</v>
      </c>
      <c r="B54" s="123" t="s">
        <v>297</v>
      </c>
      <c r="C54" s="74" t="s">
        <v>240</v>
      </c>
      <c r="D54" s="124">
        <v>8.4039999999999999</v>
      </c>
    </row>
    <row r="55" spans="1:4" ht="19.5" customHeight="1" x14ac:dyDescent="0.3">
      <c r="A55" s="73">
        <v>6</v>
      </c>
      <c r="B55" s="123" t="s">
        <v>300</v>
      </c>
      <c r="C55" s="74" t="s">
        <v>240</v>
      </c>
      <c r="D55" s="124">
        <v>8.3849999999999998</v>
      </c>
    </row>
    <row r="56" spans="1:4" ht="19.5" customHeight="1" x14ac:dyDescent="0.3">
      <c r="A56" s="73">
        <v>7</v>
      </c>
      <c r="B56" s="123" t="s">
        <v>298</v>
      </c>
      <c r="C56" s="74" t="s">
        <v>240</v>
      </c>
      <c r="D56" s="124">
        <v>8.3829999999999991</v>
      </c>
    </row>
    <row r="57" spans="1:4" ht="19.5" customHeight="1" x14ac:dyDescent="0.3">
      <c r="A57" s="73">
        <v>8</v>
      </c>
      <c r="B57" s="123" t="s">
        <v>290</v>
      </c>
      <c r="C57" s="74" t="s">
        <v>240</v>
      </c>
      <c r="D57" s="124">
        <v>8.3819999999999997</v>
      </c>
    </row>
    <row r="58" spans="1:4" ht="19.5" customHeight="1" x14ac:dyDescent="0.3">
      <c r="A58" s="73">
        <v>9</v>
      </c>
      <c r="B58" s="123" t="s">
        <v>291</v>
      </c>
      <c r="C58" s="74" t="s">
        <v>240</v>
      </c>
      <c r="D58" s="124">
        <v>8.3789999999999996</v>
      </c>
    </row>
    <row r="59" spans="1:4" ht="19.5" customHeight="1" x14ac:dyDescent="0.3">
      <c r="A59" s="73">
        <v>12</v>
      </c>
      <c r="B59" s="123" t="s">
        <v>294</v>
      </c>
      <c r="C59" s="74" t="s">
        <v>240</v>
      </c>
      <c r="D59" s="124">
        <v>8.3279999999999994</v>
      </c>
    </row>
    <row r="60" spans="1:4" ht="19.5" customHeight="1" x14ac:dyDescent="0.3">
      <c r="A60" s="73">
        <v>13</v>
      </c>
      <c r="B60" s="123" t="s">
        <v>292</v>
      </c>
      <c r="C60" s="74" t="s">
        <v>240</v>
      </c>
      <c r="D60" s="124">
        <v>8.2970000000000006</v>
      </c>
    </row>
    <row r="61" spans="1:4" ht="19.5" customHeight="1" x14ac:dyDescent="0.3">
      <c r="A61" s="73">
        <v>14</v>
      </c>
      <c r="B61" s="123" t="s">
        <v>251</v>
      </c>
      <c r="C61" s="74" t="s">
        <v>240</v>
      </c>
      <c r="D61" s="124">
        <v>8.2850000000000001</v>
      </c>
    </row>
    <row r="62" spans="1:4" ht="19.5" customHeight="1" x14ac:dyDescent="0.3">
      <c r="A62" s="73">
        <v>15</v>
      </c>
      <c r="B62" s="123" t="s">
        <v>287</v>
      </c>
      <c r="C62" s="74" t="s">
        <v>240</v>
      </c>
      <c r="D62" s="124">
        <v>8.2810000000000006</v>
      </c>
    </row>
    <row r="63" spans="1:4" ht="19.5" customHeight="1" x14ac:dyDescent="0.3">
      <c r="A63" s="73">
        <v>16</v>
      </c>
      <c r="B63" s="123" t="s">
        <v>328</v>
      </c>
      <c r="C63" s="74" t="s">
        <v>240</v>
      </c>
      <c r="D63" s="124">
        <v>8.2789999999999999</v>
      </c>
    </row>
    <row r="64" spans="1:4" ht="19.5" customHeight="1" x14ac:dyDescent="0.3">
      <c r="A64" s="73">
        <v>18</v>
      </c>
      <c r="B64" s="123" t="s">
        <v>283</v>
      </c>
      <c r="C64" s="74" t="s">
        <v>240</v>
      </c>
      <c r="D64" s="124">
        <v>8.2669999999999995</v>
      </c>
    </row>
    <row r="65" spans="1:4" ht="19.5" customHeight="1" x14ac:dyDescent="0.3">
      <c r="A65" s="73">
        <v>19</v>
      </c>
      <c r="B65" s="123" t="s">
        <v>321</v>
      </c>
      <c r="C65" s="74" t="s">
        <v>240</v>
      </c>
      <c r="D65" s="124">
        <v>8.2309999999999999</v>
      </c>
    </row>
    <row r="66" spans="1:4" ht="19.5" customHeight="1" x14ac:dyDescent="0.3">
      <c r="A66" s="73">
        <v>20</v>
      </c>
      <c r="B66" s="123" t="s">
        <v>335</v>
      </c>
      <c r="C66" s="74" t="s">
        <v>240</v>
      </c>
      <c r="D66" s="124">
        <v>8.2249999999999996</v>
      </c>
    </row>
    <row r="67" spans="1:4" ht="19.5" customHeight="1" x14ac:dyDescent="0.3">
      <c r="A67" s="73">
        <v>21</v>
      </c>
      <c r="B67" s="123" t="s">
        <v>261</v>
      </c>
      <c r="C67" s="74" t="s">
        <v>240</v>
      </c>
      <c r="D67" s="124">
        <v>8.2149999999999999</v>
      </c>
    </row>
    <row r="68" spans="1:4" ht="19.5" customHeight="1" x14ac:dyDescent="0.3">
      <c r="A68" s="73">
        <v>22</v>
      </c>
      <c r="B68" s="123" t="s">
        <v>308</v>
      </c>
      <c r="C68" s="74" t="s">
        <v>240</v>
      </c>
      <c r="D68" s="124">
        <v>8.2100000000000009</v>
      </c>
    </row>
    <row r="69" spans="1:4" ht="19.5" customHeight="1" x14ac:dyDescent="0.3">
      <c r="A69" s="73">
        <v>23</v>
      </c>
      <c r="B69" s="123" t="s">
        <v>330</v>
      </c>
      <c r="C69" s="74" t="s">
        <v>240</v>
      </c>
      <c r="D69" s="124">
        <v>8.1760000000000002</v>
      </c>
    </row>
    <row r="70" spans="1:4" ht="19.5" customHeight="1" x14ac:dyDescent="0.3">
      <c r="A70" s="73">
        <v>24</v>
      </c>
      <c r="B70" s="123" t="s">
        <v>305</v>
      </c>
      <c r="C70" s="74" t="s">
        <v>240</v>
      </c>
      <c r="D70" s="124">
        <v>8.1530000000000005</v>
      </c>
    </row>
    <row r="71" spans="1:4" ht="19.5" customHeight="1" x14ac:dyDescent="0.3">
      <c r="A71" s="73">
        <v>27</v>
      </c>
      <c r="B71" s="123" t="s">
        <v>324</v>
      </c>
      <c r="C71" s="74" t="s">
        <v>240</v>
      </c>
      <c r="D71" s="124">
        <v>8.1379999999999999</v>
      </c>
    </row>
    <row r="72" spans="1:4" ht="19.5" customHeight="1" x14ac:dyDescent="0.3">
      <c r="A72" s="73">
        <v>28</v>
      </c>
      <c r="B72" s="123" t="s">
        <v>338</v>
      </c>
      <c r="C72" s="74" t="s">
        <v>240</v>
      </c>
      <c r="D72" s="124">
        <v>8.1120000000000001</v>
      </c>
    </row>
    <row r="73" spans="1:4" ht="19.5" customHeight="1" x14ac:dyDescent="0.3">
      <c r="A73" s="73">
        <v>29</v>
      </c>
      <c r="B73" s="125" t="s">
        <v>341</v>
      </c>
      <c r="C73" s="74" t="s">
        <v>240</v>
      </c>
      <c r="D73" s="124">
        <v>8.109</v>
      </c>
    </row>
    <row r="74" spans="1:4" ht="19.5" customHeight="1" x14ac:dyDescent="0.3">
      <c r="A74" s="73">
        <v>30</v>
      </c>
      <c r="B74" s="123" t="s">
        <v>320</v>
      </c>
      <c r="C74" s="74" t="s">
        <v>240</v>
      </c>
      <c r="D74" s="124">
        <v>8.0579999999999998</v>
      </c>
    </row>
    <row r="75" spans="1:4" ht="19.5" customHeight="1" x14ac:dyDescent="0.3">
      <c r="A75" s="73">
        <v>32</v>
      </c>
      <c r="B75" s="123" t="s">
        <v>312</v>
      </c>
      <c r="C75" s="74" t="s">
        <v>240</v>
      </c>
      <c r="D75" s="124">
        <v>8.048</v>
      </c>
    </row>
    <row r="76" spans="1:4" ht="19.5" customHeight="1" x14ac:dyDescent="0.3">
      <c r="A76" s="73">
        <v>39</v>
      </c>
      <c r="B76" s="123" t="s">
        <v>284</v>
      </c>
      <c r="C76" s="74" t="s">
        <v>240</v>
      </c>
      <c r="D76" s="124">
        <v>7.9619999999999997</v>
      </c>
    </row>
    <row r="77" spans="1:4" ht="19.5" customHeight="1" x14ac:dyDescent="0.3">
      <c r="A77" s="73">
        <v>40</v>
      </c>
      <c r="B77" s="123" t="s">
        <v>303</v>
      </c>
      <c r="C77" s="74" t="s">
        <v>240</v>
      </c>
      <c r="D77" s="124">
        <v>7.9619999999999997</v>
      </c>
    </row>
    <row r="78" spans="1:4" ht="19.5" customHeight="1" x14ac:dyDescent="0.3">
      <c r="A78" s="73">
        <v>42</v>
      </c>
      <c r="B78" s="123" t="s">
        <v>289</v>
      </c>
      <c r="C78" s="74" t="s">
        <v>240</v>
      </c>
      <c r="D78" s="124">
        <v>7.9130000000000003</v>
      </c>
    </row>
    <row r="79" spans="1:4" ht="19.5" customHeight="1" x14ac:dyDescent="0.3">
      <c r="A79" s="73">
        <v>45</v>
      </c>
      <c r="B79" s="123" t="s">
        <v>327</v>
      </c>
      <c r="C79" s="74" t="s">
        <v>240</v>
      </c>
      <c r="D79" s="124">
        <v>7.8810000000000002</v>
      </c>
    </row>
    <row r="80" spans="1:4" ht="19.5" customHeight="1" x14ac:dyDescent="0.3">
      <c r="A80" s="73">
        <v>46</v>
      </c>
      <c r="B80" s="123" t="s">
        <v>331</v>
      </c>
      <c r="C80" s="74" t="s">
        <v>240</v>
      </c>
      <c r="D80" s="124">
        <v>7.87</v>
      </c>
    </row>
    <row r="81" spans="1:4" ht="19.5" customHeight="1" x14ac:dyDescent="0.3">
      <c r="A81" s="73">
        <v>47</v>
      </c>
      <c r="B81" s="123" t="s">
        <v>313</v>
      </c>
      <c r="C81" s="74" t="s">
        <v>240</v>
      </c>
      <c r="D81" s="124">
        <v>7.8639999999999999</v>
      </c>
    </row>
    <row r="82" spans="1:4" ht="19.5" customHeight="1" x14ac:dyDescent="0.3">
      <c r="A82" s="73">
        <v>48</v>
      </c>
      <c r="B82" s="123" t="s">
        <v>288</v>
      </c>
      <c r="C82" s="74" t="s">
        <v>240</v>
      </c>
      <c r="D82" s="124">
        <v>7.8390000000000004</v>
      </c>
    </row>
    <row r="83" spans="1:4" ht="19.5" customHeight="1" x14ac:dyDescent="0.3">
      <c r="A83" s="73">
        <v>49</v>
      </c>
      <c r="B83" s="123" t="s">
        <v>325</v>
      </c>
      <c r="C83" s="74" t="s">
        <v>240</v>
      </c>
      <c r="D83" s="124">
        <v>7.8380000000000001</v>
      </c>
    </row>
    <row r="84" spans="1:4" ht="19.5" customHeight="1" x14ac:dyDescent="0.3">
      <c r="A84" s="73">
        <v>51</v>
      </c>
      <c r="B84" s="123" t="s">
        <v>323</v>
      </c>
      <c r="C84" s="74" t="s">
        <v>240</v>
      </c>
      <c r="D84" s="124">
        <v>7.83</v>
      </c>
    </row>
    <row r="85" spans="1:4" ht="19.5" customHeight="1" x14ac:dyDescent="0.3">
      <c r="A85" s="73">
        <v>54</v>
      </c>
      <c r="B85" s="123" t="s">
        <v>315</v>
      </c>
      <c r="C85" s="74" t="s">
        <v>240</v>
      </c>
      <c r="D85" s="124">
        <v>7.7869999999999999</v>
      </c>
    </row>
    <row r="86" spans="1:4" ht="19.5" customHeight="1" x14ac:dyDescent="0.3">
      <c r="A86" s="73">
        <v>56</v>
      </c>
      <c r="B86" s="123" t="s">
        <v>337</v>
      </c>
      <c r="C86" s="74" t="s">
        <v>240</v>
      </c>
      <c r="D86" s="124">
        <v>7.7709999999999999</v>
      </c>
    </row>
    <row r="87" spans="1:4" ht="19.5" customHeight="1" x14ac:dyDescent="0.3">
      <c r="A87" s="73">
        <v>59</v>
      </c>
      <c r="B87" s="123" t="s">
        <v>340</v>
      </c>
      <c r="C87" s="74" t="s">
        <v>240</v>
      </c>
      <c r="D87" s="124">
        <v>7.75</v>
      </c>
    </row>
    <row r="88" spans="1:4" ht="19.5" customHeight="1" x14ac:dyDescent="0.3">
      <c r="A88" s="73">
        <v>60</v>
      </c>
      <c r="B88" s="123" t="s">
        <v>332</v>
      </c>
      <c r="C88" s="74" t="s">
        <v>240</v>
      </c>
      <c r="D88" s="124">
        <v>7.734</v>
      </c>
    </row>
    <row r="89" spans="1:4" ht="19.5" customHeight="1" x14ac:dyDescent="0.3">
      <c r="A89" s="73">
        <v>64</v>
      </c>
      <c r="B89" s="123" t="s">
        <v>316</v>
      </c>
      <c r="C89" s="74" t="s">
        <v>240</v>
      </c>
      <c r="D89" s="124">
        <v>7.7089999999999996</v>
      </c>
    </row>
    <row r="90" spans="1:4" ht="19.5" customHeight="1" x14ac:dyDescent="0.3">
      <c r="A90" s="73">
        <v>66</v>
      </c>
      <c r="B90" s="123" t="s">
        <v>299</v>
      </c>
      <c r="C90" s="74" t="s">
        <v>240</v>
      </c>
      <c r="D90" s="124">
        <v>7.68</v>
      </c>
    </row>
    <row r="91" spans="1:4" ht="19.5" customHeight="1" x14ac:dyDescent="0.3">
      <c r="A91" s="73">
        <v>68</v>
      </c>
      <c r="B91" s="123" t="s">
        <v>326</v>
      </c>
      <c r="C91" s="74" t="s">
        <v>240</v>
      </c>
      <c r="D91" s="124">
        <v>7.6639999999999997</v>
      </c>
    </row>
    <row r="92" spans="1:4" ht="19.5" customHeight="1" x14ac:dyDescent="0.3">
      <c r="A92" s="73">
        <v>70</v>
      </c>
      <c r="B92" s="123" t="s">
        <v>310</v>
      </c>
      <c r="C92" s="74" t="s">
        <v>240</v>
      </c>
      <c r="D92" s="124">
        <v>7.6470000000000002</v>
      </c>
    </row>
    <row r="93" spans="1:4" ht="19.5" customHeight="1" x14ac:dyDescent="0.3">
      <c r="A93" s="73">
        <v>77</v>
      </c>
      <c r="B93" s="126" t="s">
        <v>309</v>
      </c>
      <c r="C93" s="112" t="s">
        <v>240</v>
      </c>
      <c r="D93" s="127">
        <v>7.5579999999999998</v>
      </c>
    </row>
    <row r="94" spans="1:4" ht="19.5" customHeight="1" x14ac:dyDescent="0.3">
      <c r="A94" s="73">
        <v>80</v>
      </c>
      <c r="B94" s="123" t="s">
        <v>329</v>
      </c>
      <c r="C94" s="74" t="s">
        <v>240</v>
      </c>
      <c r="D94" s="124">
        <v>7.5170000000000003</v>
      </c>
    </row>
    <row r="95" spans="1:4" ht="19.5" customHeight="1" x14ac:dyDescent="0.3">
      <c r="A95" s="73">
        <v>83</v>
      </c>
      <c r="B95" s="123" t="s">
        <v>336</v>
      </c>
      <c r="C95" s="74" t="s">
        <v>240</v>
      </c>
      <c r="D95" s="124">
        <v>7.4790000000000001</v>
      </c>
    </row>
    <row r="96" spans="1:4" ht="19.5" customHeight="1" x14ac:dyDescent="0.3">
      <c r="A96" s="73">
        <v>90</v>
      </c>
      <c r="B96" s="123" t="s">
        <v>333</v>
      </c>
      <c r="C96" s="74" t="s">
        <v>240</v>
      </c>
      <c r="D96" s="124">
        <v>7.2759999999999998</v>
      </c>
    </row>
    <row r="97" spans="1:4" ht="19.5" customHeight="1" x14ac:dyDescent="0.3">
      <c r="A97" s="73">
        <v>94</v>
      </c>
      <c r="B97" s="123" t="s">
        <v>295</v>
      </c>
      <c r="C97" s="74" t="s">
        <v>240</v>
      </c>
      <c r="D97" s="124">
        <v>7.22</v>
      </c>
    </row>
    <row r="98" spans="1:4" ht="19.5" customHeight="1" x14ac:dyDescent="0.3">
      <c r="A98" s="73">
        <v>99</v>
      </c>
      <c r="B98" s="123" t="s">
        <v>285</v>
      </c>
      <c r="C98" s="74" t="s">
        <v>240</v>
      </c>
      <c r="D98" s="124">
        <v>7.0540000000000003</v>
      </c>
    </row>
    <row r="99" spans="1:4" ht="19.5" customHeight="1" x14ac:dyDescent="0.3">
      <c r="A99" s="73">
        <v>100</v>
      </c>
      <c r="B99" s="123" t="s">
        <v>317</v>
      </c>
      <c r="C99" s="74" t="s">
        <v>240</v>
      </c>
      <c r="D99" s="124">
        <v>7.0510000000000002</v>
      </c>
    </row>
    <row r="100" spans="1:4" ht="19.5" customHeight="1" x14ac:dyDescent="0.3">
      <c r="A100" s="73">
        <v>103</v>
      </c>
      <c r="B100" s="123" t="s">
        <v>322</v>
      </c>
      <c r="C100" s="74" t="s">
        <v>240</v>
      </c>
      <c r="D100" s="124">
        <v>6.9870000000000001</v>
      </c>
    </row>
    <row r="101" spans="1:4" ht="19.5" customHeight="1" x14ac:dyDescent="0.3">
      <c r="A101" s="73">
        <v>104</v>
      </c>
      <c r="B101" s="123" t="s">
        <v>307</v>
      </c>
      <c r="C101" s="74" t="s">
        <v>240</v>
      </c>
      <c r="D101" s="124">
        <v>6.9690000000000003</v>
      </c>
    </row>
    <row r="102" spans="1:4" ht="19.5" customHeight="1" x14ac:dyDescent="0.3">
      <c r="A102" s="73">
        <v>106</v>
      </c>
      <c r="B102" s="123" t="s">
        <v>296</v>
      </c>
      <c r="C102" s="74" t="s">
        <v>240</v>
      </c>
      <c r="D102" s="124">
        <v>6.9169999999999998</v>
      </c>
    </row>
    <row r="103" spans="1:4" ht="19.5" customHeight="1" x14ac:dyDescent="0.3">
      <c r="A103" s="73">
        <v>107</v>
      </c>
      <c r="B103" s="123" t="s">
        <v>293</v>
      </c>
      <c r="C103" s="74" t="s">
        <v>240</v>
      </c>
      <c r="D103" s="124">
        <v>6.7709999999999999</v>
      </c>
    </row>
    <row r="104" spans="1:4" ht="19.5" customHeight="1" x14ac:dyDescent="0.3">
      <c r="A104" s="73">
        <v>108</v>
      </c>
      <c r="B104" s="123" t="s">
        <v>334</v>
      </c>
      <c r="C104" s="74" t="s">
        <v>240</v>
      </c>
      <c r="D104" s="124">
        <v>6.7539999999999996</v>
      </c>
    </row>
    <row r="105" spans="1:4" ht="19.5" customHeight="1" x14ac:dyDescent="0.3">
      <c r="A105" s="73">
        <v>110</v>
      </c>
      <c r="B105" s="123" t="s">
        <v>311</v>
      </c>
      <c r="C105" s="74" t="s">
        <v>240</v>
      </c>
      <c r="D105" s="124">
        <v>6.7190000000000003</v>
      </c>
    </row>
    <row r="106" spans="1:4" ht="19.5" customHeight="1" x14ac:dyDescent="0.3">
      <c r="A106" s="73">
        <v>111</v>
      </c>
      <c r="B106" s="123" t="s">
        <v>286</v>
      </c>
      <c r="C106" s="74" t="s">
        <v>240</v>
      </c>
      <c r="D106" s="124">
        <v>6.6829999999999998</v>
      </c>
    </row>
    <row r="107" spans="1:4" ht="19.5" customHeight="1" x14ac:dyDescent="0.3">
      <c r="A107" s="73">
        <v>113</v>
      </c>
      <c r="B107" s="123" t="s">
        <v>306</v>
      </c>
      <c r="C107" s="74" t="s">
        <v>240</v>
      </c>
      <c r="D107" s="124">
        <v>6.6520000000000001</v>
      </c>
    </row>
    <row r="108" spans="1:4" ht="19.5" customHeight="1" x14ac:dyDescent="0.3">
      <c r="A108" s="73">
        <v>115</v>
      </c>
      <c r="B108" s="123" t="s">
        <v>342</v>
      </c>
      <c r="C108" s="74" t="s">
        <v>240</v>
      </c>
      <c r="D108" s="124">
        <v>6.5579999999999998</v>
      </c>
    </row>
    <row r="109" spans="1:4" ht="19.5" customHeight="1" x14ac:dyDescent="0.3">
      <c r="A109" s="73">
        <v>120</v>
      </c>
      <c r="B109" s="123" t="s">
        <v>319</v>
      </c>
      <c r="C109" s="74" t="s">
        <v>240</v>
      </c>
      <c r="D109" s="124">
        <v>6.3959999999999999</v>
      </c>
    </row>
    <row r="110" spans="1:4" ht="19.5" customHeight="1" x14ac:dyDescent="0.3">
      <c r="A110" s="73">
        <v>122</v>
      </c>
      <c r="B110" s="123" t="s">
        <v>318</v>
      </c>
      <c r="C110" s="74" t="s">
        <v>240</v>
      </c>
      <c r="D110" s="124">
        <v>6.3860000000000001</v>
      </c>
    </row>
    <row r="111" spans="1:4" ht="19.5" customHeight="1" x14ac:dyDescent="0.3">
      <c r="A111" s="73">
        <v>123</v>
      </c>
      <c r="B111" s="123" t="s">
        <v>339</v>
      </c>
      <c r="C111" s="74" t="s">
        <v>240</v>
      </c>
      <c r="D111" s="124">
        <v>6.3789999999999996</v>
      </c>
    </row>
    <row r="112" spans="1:4" ht="19.5" customHeight="1" x14ac:dyDescent="0.3">
      <c r="A112" s="73">
        <v>124</v>
      </c>
      <c r="B112" s="123" t="s">
        <v>302</v>
      </c>
      <c r="C112" s="74" t="s">
        <v>240</v>
      </c>
      <c r="D112" s="124">
        <v>6.3719999999999999</v>
      </c>
    </row>
    <row r="113" spans="1:4" ht="19.5" customHeight="1" x14ac:dyDescent="0.3">
      <c r="A113" s="73">
        <v>131</v>
      </c>
      <c r="B113" s="123" t="s">
        <v>349</v>
      </c>
      <c r="C113" s="74" t="s">
        <v>240</v>
      </c>
      <c r="D113" s="124">
        <v>6.101</v>
      </c>
    </row>
    <row r="114" spans="1:4" ht="19.5" customHeight="1" x14ac:dyDescent="0.3">
      <c r="A114" s="73">
        <v>132</v>
      </c>
      <c r="B114" s="123" t="s">
        <v>351</v>
      </c>
      <c r="C114" s="74" t="s">
        <v>240</v>
      </c>
      <c r="D114" s="124">
        <v>6.101</v>
      </c>
    </row>
    <row r="115" spans="1:4" ht="19.5" customHeight="1" x14ac:dyDescent="0.3">
      <c r="A115" s="73">
        <v>137</v>
      </c>
      <c r="B115" s="123" t="s">
        <v>356</v>
      </c>
      <c r="C115" s="74" t="s">
        <v>240</v>
      </c>
      <c r="D115" s="124">
        <v>6</v>
      </c>
    </row>
    <row r="116" spans="1:4" ht="19.5" customHeight="1" x14ac:dyDescent="0.3">
      <c r="A116" s="73">
        <v>142</v>
      </c>
      <c r="B116" s="123" t="s">
        <v>353</v>
      </c>
      <c r="C116" s="74" t="s">
        <v>240</v>
      </c>
      <c r="D116" s="124">
        <v>5.7859999999999996</v>
      </c>
    </row>
    <row r="117" spans="1:4" ht="19.5" customHeight="1" x14ac:dyDescent="0.3">
      <c r="A117" s="73">
        <v>143</v>
      </c>
      <c r="B117" s="123" t="s">
        <v>304</v>
      </c>
      <c r="C117" s="74" t="s">
        <v>240</v>
      </c>
      <c r="D117" s="124">
        <v>5.7350000000000003</v>
      </c>
    </row>
    <row r="118" spans="1:4" ht="19.5" customHeight="1" x14ac:dyDescent="0.3">
      <c r="A118" s="73">
        <v>145</v>
      </c>
      <c r="B118" s="123" t="s">
        <v>354</v>
      </c>
      <c r="C118" s="74" t="s">
        <v>240</v>
      </c>
      <c r="D118" s="124">
        <v>5.5670000000000002</v>
      </c>
    </row>
    <row r="119" spans="1:4" ht="19.5" customHeight="1" x14ac:dyDescent="0.3">
      <c r="A119" s="73">
        <v>146</v>
      </c>
      <c r="B119" s="123" t="s">
        <v>348</v>
      </c>
      <c r="C119" s="74" t="s">
        <v>240</v>
      </c>
      <c r="D119" s="124">
        <v>5.55</v>
      </c>
    </row>
    <row r="120" spans="1:4" ht="19.5" customHeight="1" x14ac:dyDescent="0.3">
      <c r="A120" s="73">
        <v>150</v>
      </c>
      <c r="B120" s="123" t="s">
        <v>352</v>
      </c>
      <c r="C120" s="74" t="s">
        <v>240</v>
      </c>
      <c r="D120" s="124">
        <v>5.46</v>
      </c>
    </row>
    <row r="121" spans="1:4" ht="19.5" customHeight="1" x14ac:dyDescent="0.3">
      <c r="A121" s="73">
        <v>151</v>
      </c>
      <c r="B121" s="123" t="s">
        <v>346</v>
      </c>
      <c r="C121" s="74" t="s">
        <v>240</v>
      </c>
      <c r="D121" s="124">
        <v>5.3920000000000003</v>
      </c>
    </row>
    <row r="122" spans="1:4" ht="19.5" customHeight="1" x14ac:dyDescent="0.3">
      <c r="A122" s="73">
        <v>152</v>
      </c>
      <c r="B122" s="123" t="s">
        <v>347</v>
      </c>
      <c r="C122" s="74" t="s">
        <v>240</v>
      </c>
      <c r="D122" s="124">
        <v>5.3819999999999997</v>
      </c>
    </row>
    <row r="123" spans="1:4" ht="19.5" customHeight="1" x14ac:dyDescent="0.3">
      <c r="A123" s="73">
        <v>156</v>
      </c>
      <c r="B123" s="123" t="s">
        <v>345</v>
      </c>
      <c r="C123" s="74" t="s">
        <v>240</v>
      </c>
      <c r="D123" s="124">
        <v>5.2960000000000003</v>
      </c>
    </row>
    <row r="124" spans="1:4" ht="19.5" customHeight="1" x14ac:dyDescent="0.3">
      <c r="A124" s="73">
        <v>158</v>
      </c>
      <c r="B124" s="123" t="s">
        <v>350</v>
      </c>
      <c r="C124" s="74" t="s">
        <v>240</v>
      </c>
      <c r="D124" s="124">
        <v>5.2149999999999999</v>
      </c>
    </row>
    <row r="125" spans="1:4" ht="19.5" customHeight="1" x14ac:dyDescent="0.3">
      <c r="A125" s="73">
        <v>160</v>
      </c>
      <c r="B125" s="123" t="s">
        <v>343</v>
      </c>
      <c r="C125" s="74" t="s">
        <v>240</v>
      </c>
      <c r="D125" s="124">
        <v>5.1390000000000002</v>
      </c>
    </row>
    <row r="126" spans="1:4" ht="19.5" customHeight="1" x14ac:dyDescent="0.3">
      <c r="A126" s="73">
        <v>163</v>
      </c>
      <c r="B126" s="123" t="s">
        <v>344</v>
      </c>
      <c r="C126" s="74" t="s">
        <v>240</v>
      </c>
      <c r="D126" s="124">
        <v>4.8040000000000003</v>
      </c>
    </row>
    <row r="127" spans="1:4" ht="19.5" customHeight="1" x14ac:dyDescent="0.3">
      <c r="A127" s="73">
        <v>165</v>
      </c>
      <c r="B127" s="123" t="s">
        <v>355</v>
      </c>
      <c r="C127" s="74" t="s">
        <v>240</v>
      </c>
      <c r="D127" s="124">
        <v>4.1669999999999998</v>
      </c>
    </row>
    <row r="128" spans="1:4" ht="19.5" customHeight="1" x14ac:dyDescent="0.3">
      <c r="A128" s="113">
        <v>4</v>
      </c>
      <c r="B128" s="114" t="s">
        <v>269</v>
      </c>
      <c r="C128" s="115" t="s">
        <v>239</v>
      </c>
      <c r="D128" s="116">
        <v>8.4499999999999993</v>
      </c>
    </row>
    <row r="129" spans="1:4" ht="19.5" customHeight="1" x14ac:dyDescent="0.3">
      <c r="A129" s="113">
        <v>10</v>
      </c>
      <c r="B129" s="115" t="s">
        <v>252</v>
      </c>
      <c r="C129" s="115" t="s">
        <v>239</v>
      </c>
      <c r="D129" s="116">
        <v>8.36</v>
      </c>
    </row>
    <row r="130" spans="1:4" ht="19.5" customHeight="1" x14ac:dyDescent="0.3">
      <c r="A130" s="113">
        <v>11</v>
      </c>
      <c r="B130" s="115" t="s">
        <v>254</v>
      </c>
      <c r="C130" s="115" t="s">
        <v>239</v>
      </c>
      <c r="D130" s="116">
        <v>8.33</v>
      </c>
    </row>
    <row r="131" spans="1:4" ht="19.5" customHeight="1" x14ac:dyDescent="0.3">
      <c r="A131" s="113">
        <v>25</v>
      </c>
      <c r="B131" s="115" t="s">
        <v>257</v>
      </c>
      <c r="C131" s="115" t="s">
        <v>239</v>
      </c>
      <c r="D131" s="116">
        <v>8.15</v>
      </c>
    </row>
    <row r="132" spans="1:4" ht="19.5" customHeight="1" x14ac:dyDescent="0.3">
      <c r="A132" s="113">
        <v>31</v>
      </c>
      <c r="B132" s="115" t="s">
        <v>244</v>
      </c>
      <c r="C132" s="115" t="s">
        <v>239</v>
      </c>
      <c r="D132" s="116">
        <v>8.0500000000000007</v>
      </c>
    </row>
    <row r="133" spans="1:4" ht="19.5" customHeight="1" x14ac:dyDescent="0.3">
      <c r="A133" s="113">
        <v>34</v>
      </c>
      <c r="B133" s="115" t="s">
        <v>259</v>
      </c>
      <c r="C133" s="115" t="s">
        <v>239</v>
      </c>
      <c r="D133" s="116">
        <v>8.01</v>
      </c>
    </row>
    <row r="134" spans="1:4" ht="19.5" customHeight="1" x14ac:dyDescent="0.3">
      <c r="A134" s="113">
        <v>35</v>
      </c>
      <c r="B134" s="115" t="s">
        <v>261</v>
      </c>
      <c r="C134" s="115" t="s">
        <v>239</v>
      </c>
      <c r="D134" s="116">
        <v>8.01</v>
      </c>
    </row>
    <row r="135" spans="1:4" ht="19.5" customHeight="1" x14ac:dyDescent="0.3">
      <c r="A135" s="113">
        <v>36</v>
      </c>
      <c r="B135" s="115" t="s">
        <v>265</v>
      </c>
      <c r="C135" s="115" t="s">
        <v>239</v>
      </c>
      <c r="D135" s="116">
        <v>8.01</v>
      </c>
    </row>
    <row r="136" spans="1:4" ht="19.5" customHeight="1" x14ac:dyDescent="0.3">
      <c r="A136" s="113">
        <v>37</v>
      </c>
      <c r="B136" s="115" t="s">
        <v>248</v>
      </c>
      <c r="C136" s="115" t="s">
        <v>239</v>
      </c>
      <c r="D136" s="116">
        <v>8</v>
      </c>
    </row>
    <row r="137" spans="1:4" ht="19.5" customHeight="1" x14ac:dyDescent="0.3">
      <c r="A137" s="113">
        <v>38</v>
      </c>
      <c r="B137" s="115" t="s">
        <v>260</v>
      </c>
      <c r="C137" s="115" t="s">
        <v>239</v>
      </c>
      <c r="D137" s="116">
        <v>7.98</v>
      </c>
    </row>
    <row r="138" spans="1:4" ht="19.5" customHeight="1" x14ac:dyDescent="0.3">
      <c r="A138" s="113">
        <v>41</v>
      </c>
      <c r="B138" s="115" t="s">
        <v>243</v>
      </c>
      <c r="C138" s="115" t="s">
        <v>239</v>
      </c>
      <c r="D138" s="116">
        <v>7.92</v>
      </c>
    </row>
    <row r="139" spans="1:4" ht="19.5" customHeight="1" x14ac:dyDescent="0.3">
      <c r="A139" s="113">
        <v>44</v>
      </c>
      <c r="B139" s="115" t="s">
        <v>256</v>
      </c>
      <c r="C139" s="115" t="s">
        <v>239</v>
      </c>
      <c r="D139" s="116">
        <v>7.89</v>
      </c>
    </row>
    <row r="140" spans="1:4" ht="19.5" customHeight="1" x14ac:dyDescent="0.3">
      <c r="A140" s="113">
        <v>50</v>
      </c>
      <c r="B140" s="117" t="s">
        <v>251</v>
      </c>
      <c r="C140" s="115" t="s">
        <v>239</v>
      </c>
      <c r="D140" s="116">
        <v>7.83</v>
      </c>
    </row>
    <row r="141" spans="1:4" ht="19.5" customHeight="1" x14ac:dyDescent="0.3">
      <c r="A141" s="113">
        <v>53</v>
      </c>
      <c r="B141" s="115" t="s">
        <v>246</v>
      </c>
      <c r="C141" s="115" t="s">
        <v>239</v>
      </c>
      <c r="D141" s="116">
        <v>7.82</v>
      </c>
    </row>
    <row r="142" spans="1:4" ht="19.5" customHeight="1" x14ac:dyDescent="0.3">
      <c r="A142" s="113">
        <v>57</v>
      </c>
      <c r="B142" s="115" t="s">
        <v>250</v>
      </c>
      <c r="C142" s="115" t="s">
        <v>239</v>
      </c>
      <c r="D142" s="116">
        <v>7.75</v>
      </c>
    </row>
    <row r="143" spans="1:4" ht="19.5" customHeight="1" x14ac:dyDescent="0.3">
      <c r="A143" s="113">
        <v>58</v>
      </c>
      <c r="B143" s="115" t="s">
        <v>262</v>
      </c>
      <c r="C143" s="115" t="s">
        <v>239</v>
      </c>
      <c r="D143" s="116">
        <v>7.75</v>
      </c>
    </row>
    <row r="144" spans="1:4" ht="19.5" customHeight="1" x14ac:dyDescent="0.3">
      <c r="A144" s="113">
        <v>62</v>
      </c>
      <c r="B144" s="115" t="s">
        <v>253</v>
      </c>
      <c r="C144" s="115" t="s">
        <v>239</v>
      </c>
      <c r="D144" s="116">
        <v>7.72</v>
      </c>
    </row>
    <row r="145" spans="1:4" ht="19.5" customHeight="1" x14ac:dyDescent="0.3">
      <c r="A145" s="113">
        <v>63</v>
      </c>
      <c r="B145" s="115" t="s">
        <v>242</v>
      </c>
      <c r="C145" s="115" t="s">
        <v>239</v>
      </c>
      <c r="D145" s="116">
        <v>7.71</v>
      </c>
    </row>
    <row r="146" spans="1:4" ht="19.5" customHeight="1" x14ac:dyDescent="0.3">
      <c r="A146" s="113">
        <v>67</v>
      </c>
      <c r="B146" s="115" t="s">
        <v>247</v>
      </c>
      <c r="C146" s="115" t="s">
        <v>239</v>
      </c>
      <c r="D146" s="116">
        <v>7.67</v>
      </c>
    </row>
    <row r="147" spans="1:4" ht="19.5" customHeight="1" x14ac:dyDescent="0.3">
      <c r="A147" s="113">
        <v>72</v>
      </c>
      <c r="B147" s="115" t="s">
        <v>249</v>
      </c>
      <c r="C147" s="115" t="s">
        <v>239</v>
      </c>
      <c r="D147" s="116">
        <v>7.61</v>
      </c>
    </row>
    <row r="148" spans="1:4" ht="19.5" customHeight="1" x14ac:dyDescent="0.3">
      <c r="A148" s="113">
        <v>73</v>
      </c>
      <c r="B148" s="115" t="s">
        <v>258</v>
      </c>
      <c r="C148" s="115" t="s">
        <v>239</v>
      </c>
      <c r="D148" s="116">
        <v>7.58</v>
      </c>
    </row>
    <row r="149" spans="1:4" ht="19.5" customHeight="1" x14ac:dyDescent="0.3">
      <c r="A149" s="113">
        <v>75</v>
      </c>
      <c r="B149" s="115" t="s">
        <v>245</v>
      </c>
      <c r="C149" s="115" t="s">
        <v>239</v>
      </c>
      <c r="D149" s="116">
        <v>7.57</v>
      </c>
    </row>
    <row r="150" spans="1:4" ht="19.5" customHeight="1" x14ac:dyDescent="0.3">
      <c r="A150" s="113">
        <v>81</v>
      </c>
      <c r="B150" s="115" t="s">
        <v>267</v>
      </c>
      <c r="C150" s="115" t="s">
        <v>239</v>
      </c>
      <c r="D150" s="116">
        <v>7.5</v>
      </c>
    </row>
    <row r="151" spans="1:4" ht="19.5" customHeight="1" x14ac:dyDescent="0.3">
      <c r="A151" s="113">
        <v>84</v>
      </c>
      <c r="B151" s="115" t="s">
        <v>255</v>
      </c>
      <c r="C151" s="115" t="s">
        <v>239</v>
      </c>
      <c r="D151" s="116">
        <v>7.47</v>
      </c>
    </row>
    <row r="152" spans="1:4" ht="19.5" customHeight="1" x14ac:dyDescent="0.3">
      <c r="A152" s="113">
        <v>85</v>
      </c>
      <c r="B152" s="115" t="s">
        <v>264</v>
      </c>
      <c r="C152" s="115" t="s">
        <v>239</v>
      </c>
      <c r="D152" s="116">
        <v>7.45</v>
      </c>
    </row>
    <row r="153" spans="1:4" ht="19.5" customHeight="1" x14ac:dyDescent="0.3">
      <c r="A153" s="113">
        <v>86</v>
      </c>
      <c r="B153" s="115" t="s">
        <v>241</v>
      </c>
      <c r="C153" s="115" t="s">
        <v>239</v>
      </c>
      <c r="D153" s="116">
        <v>7.41</v>
      </c>
    </row>
    <row r="154" spans="1:4" ht="19.5" customHeight="1" x14ac:dyDescent="0.3">
      <c r="A154" s="113">
        <v>89</v>
      </c>
      <c r="B154" s="117" t="s">
        <v>268</v>
      </c>
      <c r="C154" s="115" t="s">
        <v>239</v>
      </c>
      <c r="D154" s="116">
        <v>7.29</v>
      </c>
    </row>
    <row r="155" spans="1:4" ht="19.5" customHeight="1" x14ac:dyDescent="0.3">
      <c r="A155" s="113">
        <v>96</v>
      </c>
      <c r="B155" s="115" t="s">
        <v>266</v>
      </c>
      <c r="C155" s="115" t="s">
        <v>239</v>
      </c>
      <c r="D155" s="116">
        <v>7.18</v>
      </c>
    </row>
    <row r="156" spans="1:4" ht="19.5" customHeight="1" x14ac:dyDescent="0.3">
      <c r="A156" s="113">
        <v>97</v>
      </c>
      <c r="B156" s="115" t="s">
        <v>263</v>
      </c>
      <c r="C156" s="115" t="s">
        <v>239</v>
      </c>
      <c r="D156" s="116">
        <v>7.15</v>
      </c>
    </row>
    <row r="157" spans="1:4" ht="19.5" customHeight="1" x14ac:dyDescent="0.3">
      <c r="A157" s="113">
        <v>98</v>
      </c>
      <c r="B157" s="114" t="s">
        <v>275</v>
      </c>
      <c r="C157" s="115" t="s">
        <v>239</v>
      </c>
      <c r="D157" s="116">
        <v>7.15</v>
      </c>
    </row>
    <row r="158" spans="1:4" ht="19.5" customHeight="1" x14ac:dyDescent="0.3">
      <c r="A158" s="113">
        <v>112</v>
      </c>
      <c r="B158" s="118" t="s">
        <v>270</v>
      </c>
      <c r="C158" s="115" t="s">
        <v>239</v>
      </c>
      <c r="D158" s="116">
        <v>6.68</v>
      </c>
    </row>
    <row r="159" spans="1:4" ht="19.5" customHeight="1" x14ac:dyDescent="0.3">
      <c r="A159" s="113">
        <v>117</v>
      </c>
      <c r="B159" s="118" t="s">
        <v>271</v>
      </c>
      <c r="C159" s="115" t="s">
        <v>239</v>
      </c>
      <c r="D159" s="116">
        <v>6.51</v>
      </c>
    </row>
    <row r="160" spans="1:4" ht="19.5" customHeight="1" x14ac:dyDescent="0.3">
      <c r="A160" s="113">
        <v>119</v>
      </c>
      <c r="B160" s="118" t="s">
        <v>278</v>
      </c>
      <c r="C160" s="115" t="s">
        <v>239</v>
      </c>
      <c r="D160" s="116">
        <v>6.42</v>
      </c>
    </row>
    <row r="161" spans="1:4" ht="19.5" customHeight="1" x14ac:dyDescent="0.3">
      <c r="A161" s="113">
        <v>121</v>
      </c>
      <c r="B161" s="118" t="s">
        <v>273</v>
      </c>
      <c r="C161" s="115" t="s">
        <v>239</v>
      </c>
      <c r="D161" s="116">
        <v>6.39</v>
      </c>
    </row>
    <row r="162" spans="1:4" ht="19.5" customHeight="1" x14ac:dyDescent="0.3">
      <c r="A162" s="113">
        <v>125</v>
      </c>
      <c r="B162" s="115" t="s">
        <v>274</v>
      </c>
      <c r="C162" s="115" t="s">
        <v>239</v>
      </c>
      <c r="D162" s="116">
        <v>6.37</v>
      </c>
    </row>
    <row r="163" spans="1:4" ht="19.5" customHeight="1" x14ac:dyDescent="0.3">
      <c r="A163" s="113">
        <v>128</v>
      </c>
      <c r="B163" s="115" t="s">
        <v>279</v>
      </c>
      <c r="C163" s="115" t="s">
        <v>239</v>
      </c>
      <c r="D163" s="116">
        <v>6.22</v>
      </c>
    </row>
    <row r="164" spans="1:4" ht="19.5" customHeight="1" x14ac:dyDescent="0.3">
      <c r="A164" s="113">
        <v>130</v>
      </c>
      <c r="B164" s="118" t="s">
        <v>276</v>
      </c>
      <c r="C164" s="115" t="s">
        <v>239</v>
      </c>
      <c r="D164" s="116">
        <v>6.13</v>
      </c>
    </row>
    <row r="165" spans="1:4" ht="19.5" customHeight="1" x14ac:dyDescent="0.3">
      <c r="A165" s="113">
        <v>134</v>
      </c>
      <c r="B165" s="118" t="s">
        <v>272</v>
      </c>
      <c r="C165" s="115" t="s">
        <v>239</v>
      </c>
      <c r="D165" s="116">
        <v>6.03</v>
      </c>
    </row>
    <row r="166" spans="1:4" ht="19.5" customHeight="1" x14ac:dyDescent="0.3">
      <c r="A166" s="113">
        <v>135</v>
      </c>
      <c r="B166" s="118" t="s">
        <v>277</v>
      </c>
      <c r="C166" s="115" t="s">
        <v>239</v>
      </c>
      <c r="D166" s="116">
        <v>6.03</v>
      </c>
    </row>
    <row r="167" spans="1:4" ht="19.5" customHeight="1" x14ac:dyDescent="0.3">
      <c r="A167" s="113">
        <v>144</v>
      </c>
      <c r="B167" s="118" t="s">
        <v>280</v>
      </c>
      <c r="C167" s="115" t="s">
        <v>239</v>
      </c>
      <c r="D167" s="116">
        <v>5.7</v>
      </c>
    </row>
    <row r="168" spans="1:4" ht="19.5" customHeight="1" x14ac:dyDescent="0.3">
      <c r="A168" s="113">
        <v>149</v>
      </c>
      <c r="B168" s="114" t="s">
        <v>281</v>
      </c>
      <c r="C168" s="115" t="s">
        <v>239</v>
      </c>
      <c r="D168" s="116">
        <v>5.47</v>
      </c>
    </row>
  </sheetData>
  <autoFilter ref="A3:D3" xr:uid="{211BCF13-A036-4B1F-8AB2-8305311927B4}">
    <sortState xmlns:xlrd2="http://schemas.microsoft.com/office/spreadsheetml/2017/richdata2" ref="A4:D168">
      <sortCondition ref="C3"/>
    </sortState>
  </autoFilter>
  <mergeCells count="2">
    <mergeCell ref="A1:D1"/>
    <mergeCell ref="A2:D2"/>
  </mergeCells>
  <pageMargins left="0.8928571428571429" right="0.47244094488188981" top="0.59055118110236227" bottom="0.5905511811023622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4B44-D091-4E0A-A7B5-1679CD82D96B}">
  <dimension ref="A1:E84"/>
  <sheetViews>
    <sheetView topLeftCell="A4" zoomScale="145" zoomScaleNormal="145" workbookViewId="0">
      <selection activeCell="E84" sqref="E8:E84"/>
    </sheetView>
  </sheetViews>
  <sheetFormatPr defaultRowHeight="12.75" x14ac:dyDescent="0.2"/>
  <cols>
    <col min="1" max="1" width="9.140625" style="31"/>
    <col min="2" max="2" width="32.28515625" style="31" customWidth="1"/>
    <col min="3" max="4" width="9.140625" style="32"/>
    <col min="5" max="16384" width="9.140625" style="31"/>
  </cols>
  <sheetData>
    <row r="1" spans="1:5" x14ac:dyDescent="0.2">
      <c r="A1" s="30" t="s">
        <v>68</v>
      </c>
    </row>
    <row r="3" spans="1:5" ht="15" x14ac:dyDescent="0.2">
      <c r="A3" s="30" t="s">
        <v>69</v>
      </c>
    </row>
    <row r="4" spans="1:5" ht="13.5" thickBot="1" x14ac:dyDescent="0.25"/>
    <row r="5" spans="1:5" ht="13.5" thickBot="1" x14ac:dyDescent="0.25">
      <c r="A5" s="220" t="s">
        <v>70</v>
      </c>
      <c r="B5" s="221"/>
      <c r="C5" s="224" t="s">
        <v>71</v>
      </c>
      <c r="D5" s="225"/>
    </row>
    <row r="6" spans="1:5" ht="13.5" thickBot="1" x14ac:dyDescent="0.25">
      <c r="A6" s="222"/>
      <c r="B6" s="223"/>
      <c r="C6" s="33" t="s">
        <v>72</v>
      </c>
      <c r="D6" s="34" t="s">
        <v>73</v>
      </c>
    </row>
    <row r="7" spans="1:5" ht="13.5" thickBot="1" x14ac:dyDescent="0.25">
      <c r="A7" s="226" t="s">
        <v>74</v>
      </c>
      <c r="B7" s="227"/>
      <c r="C7" s="34">
        <v>19644</v>
      </c>
      <c r="D7" s="35">
        <v>7909</v>
      </c>
      <c r="E7" s="38">
        <f>D7/1000</f>
        <v>7.9089999999999998</v>
      </c>
    </row>
    <row r="8" spans="1:5" ht="13.5" thickBot="1" x14ac:dyDescent="0.25">
      <c r="A8" s="39">
        <v>1</v>
      </c>
      <c r="B8" s="36" t="s">
        <v>75</v>
      </c>
      <c r="C8" s="34">
        <v>353</v>
      </c>
      <c r="D8" s="35">
        <v>8482</v>
      </c>
      <c r="E8" s="38">
        <f t="shared" ref="E8:E71" si="0">D8/1000</f>
        <v>8.4819999999999993</v>
      </c>
    </row>
    <row r="9" spans="1:5" ht="13.5" thickBot="1" x14ac:dyDescent="0.25">
      <c r="A9" s="39">
        <v>2</v>
      </c>
      <c r="B9" s="36" t="s">
        <v>76</v>
      </c>
      <c r="C9" s="34">
        <v>408</v>
      </c>
      <c r="D9" s="35">
        <v>8267</v>
      </c>
      <c r="E9" s="38">
        <f t="shared" si="0"/>
        <v>8.2669999999999995</v>
      </c>
    </row>
    <row r="10" spans="1:5" ht="13.5" thickBot="1" x14ac:dyDescent="0.25">
      <c r="A10" s="39">
        <v>3</v>
      </c>
      <c r="B10" s="36" t="s">
        <v>77</v>
      </c>
      <c r="C10" s="34">
        <v>226</v>
      </c>
      <c r="D10" s="35">
        <v>7962</v>
      </c>
      <c r="E10" s="38">
        <f t="shared" si="0"/>
        <v>7.9619999999999997</v>
      </c>
    </row>
    <row r="11" spans="1:5" ht="13.5" thickBot="1" x14ac:dyDescent="0.25">
      <c r="A11" s="39">
        <v>4</v>
      </c>
      <c r="B11" s="36" t="s">
        <v>78</v>
      </c>
      <c r="C11" s="34">
        <v>249</v>
      </c>
      <c r="D11" s="35">
        <v>7054</v>
      </c>
      <c r="E11" s="38">
        <f t="shared" si="0"/>
        <v>7.0540000000000003</v>
      </c>
    </row>
    <row r="12" spans="1:5" ht="13.5" thickBot="1" x14ac:dyDescent="0.25">
      <c r="A12" s="39">
        <v>5</v>
      </c>
      <c r="B12" s="36" t="s">
        <v>79</v>
      </c>
      <c r="C12" s="34">
        <v>163</v>
      </c>
      <c r="D12" s="35">
        <v>6683</v>
      </c>
      <c r="E12" s="38">
        <f t="shared" si="0"/>
        <v>6.6829999999999998</v>
      </c>
    </row>
    <row r="13" spans="1:5" ht="13.5" thickBot="1" x14ac:dyDescent="0.25">
      <c r="A13" s="39">
        <v>6</v>
      </c>
      <c r="B13" s="36" t="s">
        <v>80</v>
      </c>
      <c r="C13" s="34">
        <v>565</v>
      </c>
      <c r="D13" s="35">
        <v>8281</v>
      </c>
      <c r="E13" s="38">
        <f t="shared" si="0"/>
        <v>8.2810000000000006</v>
      </c>
    </row>
    <row r="14" spans="1:5" ht="13.5" thickBot="1" x14ac:dyDescent="0.25">
      <c r="A14" s="39">
        <v>7</v>
      </c>
      <c r="B14" s="36" t="s">
        <v>81</v>
      </c>
      <c r="C14" s="34">
        <v>514</v>
      </c>
      <c r="D14" s="35">
        <v>8285</v>
      </c>
      <c r="E14" s="38">
        <f t="shared" si="0"/>
        <v>8.2850000000000001</v>
      </c>
    </row>
    <row r="15" spans="1:5" ht="13.5" thickBot="1" x14ac:dyDescent="0.25">
      <c r="A15" s="39">
        <v>8</v>
      </c>
      <c r="B15" s="36" t="s">
        <v>82</v>
      </c>
      <c r="C15" s="34">
        <v>299</v>
      </c>
      <c r="D15" s="35">
        <v>7839</v>
      </c>
      <c r="E15" s="38">
        <f t="shared" si="0"/>
        <v>7.8390000000000004</v>
      </c>
    </row>
    <row r="16" spans="1:5" ht="13.5" thickBot="1" x14ac:dyDescent="0.25">
      <c r="A16" s="39">
        <v>9</v>
      </c>
      <c r="B16" s="36" t="s">
        <v>83</v>
      </c>
      <c r="C16" s="34">
        <v>86</v>
      </c>
      <c r="D16" s="35">
        <v>7913</v>
      </c>
      <c r="E16" s="38">
        <f t="shared" si="0"/>
        <v>7.9130000000000003</v>
      </c>
    </row>
    <row r="17" spans="1:5" ht="13.5" thickBot="1" x14ac:dyDescent="0.25">
      <c r="A17" s="39">
        <v>10</v>
      </c>
      <c r="B17" s="36" t="s">
        <v>84</v>
      </c>
      <c r="C17" s="34">
        <v>659</v>
      </c>
      <c r="D17" s="35">
        <v>8382</v>
      </c>
      <c r="E17" s="38">
        <f t="shared" si="0"/>
        <v>8.3819999999999997</v>
      </c>
    </row>
    <row r="18" spans="1:5" ht="13.5" thickBot="1" x14ac:dyDescent="0.25">
      <c r="A18" s="39">
        <v>11</v>
      </c>
      <c r="B18" s="36" t="s">
        <v>85</v>
      </c>
      <c r="C18" s="34">
        <v>564</v>
      </c>
      <c r="D18" s="35">
        <v>8379</v>
      </c>
      <c r="E18" s="38">
        <f t="shared" si="0"/>
        <v>8.3789999999999996</v>
      </c>
    </row>
    <row r="19" spans="1:5" ht="13.5" thickBot="1" x14ac:dyDescent="0.25">
      <c r="A19" s="39">
        <v>12</v>
      </c>
      <c r="B19" s="36" t="s">
        <v>86</v>
      </c>
      <c r="C19" s="34">
        <v>374</v>
      </c>
      <c r="D19" s="35">
        <v>8297</v>
      </c>
      <c r="E19" s="38">
        <f t="shared" si="0"/>
        <v>8.2970000000000006</v>
      </c>
    </row>
    <row r="20" spans="1:5" ht="13.5" thickBot="1" x14ac:dyDescent="0.25">
      <c r="A20" s="39">
        <v>13</v>
      </c>
      <c r="B20" s="36" t="s">
        <v>87</v>
      </c>
      <c r="C20" s="34">
        <v>70</v>
      </c>
      <c r="D20" s="35">
        <v>6771</v>
      </c>
      <c r="E20" s="38">
        <f t="shared" si="0"/>
        <v>6.7709999999999999</v>
      </c>
    </row>
    <row r="21" spans="1:5" ht="13.5" thickBot="1" x14ac:dyDescent="0.25">
      <c r="A21" s="39">
        <v>14</v>
      </c>
      <c r="B21" s="36" t="s">
        <v>88</v>
      </c>
      <c r="C21" s="34">
        <v>312</v>
      </c>
      <c r="D21" s="35">
        <v>8328</v>
      </c>
      <c r="E21" s="38">
        <f t="shared" si="0"/>
        <v>8.3279999999999994</v>
      </c>
    </row>
    <row r="22" spans="1:5" ht="13.5" thickBot="1" x14ac:dyDescent="0.25">
      <c r="A22" s="39">
        <v>15</v>
      </c>
      <c r="B22" s="36" t="s">
        <v>89</v>
      </c>
      <c r="C22" s="34">
        <v>220</v>
      </c>
      <c r="D22" s="35">
        <v>7220</v>
      </c>
      <c r="E22" s="38">
        <f t="shared" si="0"/>
        <v>7.22</v>
      </c>
    </row>
    <row r="23" spans="1:5" ht="13.5" thickBot="1" x14ac:dyDescent="0.25">
      <c r="A23" s="39">
        <v>16</v>
      </c>
      <c r="B23" s="36" t="s">
        <v>90</v>
      </c>
      <c r="C23" s="34">
        <v>114</v>
      </c>
      <c r="D23" s="35">
        <v>6917</v>
      </c>
      <c r="E23" s="38">
        <f t="shared" si="0"/>
        <v>6.9169999999999998</v>
      </c>
    </row>
    <row r="24" spans="1:5" ht="13.5" thickBot="1" x14ac:dyDescent="0.25">
      <c r="A24" s="39">
        <v>17</v>
      </c>
      <c r="B24" s="36" t="s">
        <v>91</v>
      </c>
      <c r="C24" s="34">
        <v>340</v>
      </c>
      <c r="D24" s="35">
        <v>8404</v>
      </c>
      <c r="E24" s="38">
        <f t="shared" si="0"/>
        <v>8.4039999999999999</v>
      </c>
    </row>
    <row r="25" spans="1:5" ht="13.5" thickBot="1" x14ac:dyDescent="0.25">
      <c r="A25" s="39">
        <v>18</v>
      </c>
      <c r="B25" s="36" t="s">
        <v>92</v>
      </c>
      <c r="C25" s="34">
        <v>503</v>
      </c>
      <c r="D25" s="35">
        <v>8383</v>
      </c>
      <c r="E25" s="38">
        <f t="shared" si="0"/>
        <v>8.3829999999999991</v>
      </c>
    </row>
    <row r="26" spans="1:5" ht="13.5" thickBot="1" x14ac:dyDescent="0.25">
      <c r="A26" s="39">
        <v>19</v>
      </c>
      <c r="B26" s="36" t="s">
        <v>93</v>
      </c>
      <c r="C26" s="34">
        <v>174</v>
      </c>
      <c r="D26" s="35">
        <v>7680</v>
      </c>
      <c r="E26" s="38">
        <f t="shared" si="0"/>
        <v>7.68</v>
      </c>
    </row>
    <row r="27" spans="1:5" ht="13.5" thickBot="1" x14ac:dyDescent="0.25">
      <c r="A27" s="39">
        <v>20</v>
      </c>
      <c r="B27" s="36" t="s">
        <v>94</v>
      </c>
      <c r="C27" s="34">
        <v>445</v>
      </c>
      <c r="D27" s="35">
        <v>8385</v>
      </c>
      <c r="E27" s="38">
        <f t="shared" si="0"/>
        <v>8.3849999999999998</v>
      </c>
    </row>
    <row r="28" spans="1:5" ht="13.5" thickBot="1" x14ac:dyDescent="0.25">
      <c r="A28" s="39">
        <v>21</v>
      </c>
      <c r="B28" s="36" t="s">
        <v>95</v>
      </c>
      <c r="C28" s="34">
        <v>500</v>
      </c>
      <c r="D28" s="35">
        <v>8512</v>
      </c>
      <c r="E28" s="38">
        <f t="shared" si="0"/>
        <v>8.5120000000000005</v>
      </c>
    </row>
    <row r="29" spans="1:5" ht="13.5" thickBot="1" x14ac:dyDescent="0.25">
      <c r="A29" s="39">
        <v>22</v>
      </c>
      <c r="B29" s="36" t="s">
        <v>96</v>
      </c>
      <c r="C29" s="34">
        <v>111</v>
      </c>
      <c r="D29" s="35">
        <v>6372</v>
      </c>
      <c r="E29" s="38">
        <f t="shared" si="0"/>
        <v>6.3719999999999999</v>
      </c>
    </row>
    <row r="30" spans="1:5" ht="13.5" thickBot="1" x14ac:dyDescent="0.25">
      <c r="A30" s="39">
        <v>23</v>
      </c>
      <c r="B30" s="36" t="s">
        <v>97</v>
      </c>
      <c r="C30" s="34">
        <v>294</v>
      </c>
      <c r="D30" s="35">
        <v>7962</v>
      </c>
      <c r="E30" s="38">
        <f t="shared" si="0"/>
        <v>7.9619999999999997</v>
      </c>
    </row>
    <row r="31" spans="1:5" ht="13.5" thickBot="1" x14ac:dyDescent="0.25">
      <c r="A31" s="39">
        <v>24</v>
      </c>
      <c r="B31" s="36" t="s">
        <v>98</v>
      </c>
      <c r="C31" s="34">
        <v>98</v>
      </c>
      <c r="D31" s="35">
        <v>5735</v>
      </c>
      <c r="E31" s="38">
        <f t="shared" si="0"/>
        <v>5.7350000000000003</v>
      </c>
    </row>
    <row r="32" spans="1:5" ht="13.5" thickBot="1" x14ac:dyDescent="0.25">
      <c r="A32" s="39">
        <v>25</v>
      </c>
      <c r="B32" s="36" t="s">
        <v>99</v>
      </c>
      <c r="C32" s="34">
        <v>440</v>
      </c>
      <c r="D32" s="35">
        <v>8153</v>
      </c>
      <c r="E32" s="38">
        <f t="shared" si="0"/>
        <v>8.1530000000000005</v>
      </c>
    </row>
    <row r="33" spans="1:5" ht="13.5" thickBot="1" x14ac:dyDescent="0.25">
      <c r="A33" s="39">
        <v>26</v>
      </c>
      <c r="B33" s="36" t="s">
        <v>100</v>
      </c>
      <c r="C33" s="34">
        <v>357</v>
      </c>
      <c r="D33" s="35">
        <v>8215</v>
      </c>
      <c r="E33" s="38">
        <f t="shared" si="0"/>
        <v>8.2149999999999999</v>
      </c>
    </row>
    <row r="34" spans="1:5" ht="13.5" thickBot="1" x14ac:dyDescent="0.25">
      <c r="A34" s="39">
        <v>27</v>
      </c>
      <c r="B34" s="36" t="s">
        <v>101</v>
      </c>
      <c r="C34" s="34">
        <v>51</v>
      </c>
      <c r="D34" s="35">
        <v>6652</v>
      </c>
      <c r="E34" s="38">
        <f t="shared" si="0"/>
        <v>6.6520000000000001</v>
      </c>
    </row>
    <row r="35" spans="1:5" ht="13.5" thickBot="1" x14ac:dyDescent="0.25">
      <c r="A35" s="39">
        <v>28</v>
      </c>
      <c r="B35" s="36" t="s">
        <v>102</v>
      </c>
      <c r="C35" s="34">
        <v>145</v>
      </c>
      <c r="D35" s="35">
        <v>6969</v>
      </c>
      <c r="E35" s="38">
        <f t="shared" si="0"/>
        <v>6.9690000000000003</v>
      </c>
    </row>
    <row r="36" spans="1:5" ht="13.5" thickBot="1" x14ac:dyDescent="0.25">
      <c r="A36" s="39">
        <v>29</v>
      </c>
      <c r="B36" s="36" t="s">
        <v>103</v>
      </c>
      <c r="C36" s="34">
        <v>448</v>
      </c>
      <c r="D36" s="35">
        <v>8210</v>
      </c>
      <c r="E36" s="38">
        <f t="shared" si="0"/>
        <v>8.2100000000000009</v>
      </c>
    </row>
    <row r="37" spans="1:5" ht="13.5" thickBot="1" x14ac:dyDescent="0.25">
      <c r="A37" s="39">
        <v>30</v>
      </c>
      <c r="B37" s="36" t="s">
        <v>104</v>
      </c>
      <c r="C37" s="34">
        <v>342</v>
      </c>
      <c r="D37" s="35">
        <v>7558</v>
      </c>
      <c r="E37" s="38">
        <f t="shared" si="0"/>
        <v>7.5579999999999998</v>
      </c>
    </row>
    <row r="38" spans="1:5" ht="13.5" thickBot="1" x14ac:dyDescent="0.25">
      <c r="A38" s="39">
        <v>31</v>
      </c>
      <c r="B38" s="36" t="s">
        <v>105</v>
      </c>
      <c r="C38" s="34">
        <v>550</v>
      </c>
      <c r="D38" s="35">
        <v>7647</v>
      </c>
      <c r="E38" s="38">
        <f t="shared" si="0"/>
        <v>7.6470000000000002</v>
      </c>
    </row>
    <row r="39" spans="1:5" ht="13.5" thickBot="1" x14ac:dyDescent="0.25">
      <c r="A39" s="39">
        <v>32</v>
      </c>
      <c r="B39" s="36" t="s">
        <v>106</v>
      </c>
      <c r="C39" s="34">
        <v>233</v>
      </c>
      <c r="D39" s="35">
        <v>6719</v>
      </c>
      <c r="E39" s="38">
        <f t="shared" si="0"/>
        <v>6.7190000000000003</v>
      </c>
    </row>
    <row r="40" spans="1:5" ht="13.5" thickBot="1" x14ac:dyDescent="0.25">
      <c r="A40" s="39">
        <v>33</v>
      </c>
      <c r="B40" s="36" t="s">
        <v>107</v>
      </c>
      <c r="C40" s="34">
        <v>451</v>
      </c>
      <c r="D40" s="35">
        <v>8048</v>
      </c>
      <c r="E40" s="38">
        <f t="shared" si="0"/>
        <v>8.048</v>
      </c>
    </row>
    <row r="41" spans="1:5" ht="13.5" thickBot="1" x14ac:dyDescent="0.25">
      <c r="A41" s="39">
        <v>34</v>
      </c>
      <c r="B41" s="36" t="s">
        <v>108</v>
      </c>
      <c r="C41" s="34">
        <v>472</v>
      </c>
      <c r="D41" s="35">
        <v>7864</v>
      </c>
      <c r="E41" s="38">
        <f t="shared" si="0"/>
        <v>7.8639999999999999</v>
      </c>
    </row>
    <row r="42" spans="1:5" ht="13.5" thickBot="1" x14ac:dyDescent="0.25">
      <c r="A42" s="39">
        <v>35</v>
      </c>
      <c r="B42" s="36" t="s">
        <v>109</v>
      </c>
      <c r="C42" s="34">
        <v>447</v>
      </c>
      <c r="D42" s="35">
        <v>8536</v>
      </c>
      <c r="E42" s="38">
        <f t="shared" si="0"/>
        <v>8.5359999999999996</v>
      </c>
    </row>
    <row r="43" spans="1:5" ht="13.5" thickBot="1" x14ac:dyDescent="0.25">
      <c r="A43" s="39">
        <v>36</v>
      </c>
      <c r="B43" s="36" t="s">
        <v>110</v>
      </c>
      <c r="C43" s="34">
        <v>435</v>
      </c>
      <c r="D43" s="35">
        <v>7787</v>
      </c>
      <c r="E43" s="38">
        <f t="shared" si="0"/>
        <v>7.7869999999999999</v>
      </c>
    </row>
    <row r="44" spans="1:5" ht="13.5" thickBot="1" x14ac:dyDescent="0.25">
      <c r="A44" s="39">
        <v>37</v>
      </c>
      <c r="B44" s="36" t="s">
        <v>111</v>
      </c>
      <c r="C44" s="34">
        <v>440</v>
      </c>
      <c r="D44" s="35">
        <v>7709</v>
      </c>
      <c r="E44" s="38">
        <f t="shared" si="0"/>
        <v>7.7089999999999996</v>
      </c>
    </row>
    <row r="45" spans="1:5" ht="13.5" thickBot="1" x14ac:dyDescent="0.25">
      <c r="A45" s="39">
        <v>38</v>
      </c>
      <c r="B45" s="36" t="s">
        <v>112</v>
      </c>
      <c r="C45" s="34">
        <v>342</v>
      </c>
      <c r="D45" s="35">
        <v>7051</v>
      </c>
      <c r="E45" s="38">
        <f t="shared" si="0"/>
        <v>7.0510000000000002</v>
      </c>
    </row>
    <row r="46" spans="1:5" ht="13.5" thickBot="1" x14ac:dyDescent="0.25">
      <c r="A46" s="39">
        <v>39</v>
      </c>
      <c r="B46" s="36" t="s">
        <v>113</v>
      </c>
      <c r="C46" s="34">
        <v>116</v>
      </c>
      <c r="D46" s="35">
        <v>6386</v>
      </c>
      <c r="E46" s="38">
        <f t="shared" si="0"/>
        <v>6.3860000000000001</v>
      </c>
    </row>
    <row r="47" spans="1:5" ht="13.5" thickBot="1" x14ac:dyDescent="0.25">
      <c r="A47" s="39">
        <v>40</v>
      </c>
      <c r="B47" s="36" t="s">
        <v>114</v>
      </c>
      <c r="C47" s="34">
        <v>338</v>
      </c>
      <c r="D47" s="35">
        <v>6396</v>
      </c>
      <c r="E47" s="38">
        <f t="shared" si="0"/>
        <v>6.3959999999999999</v>
      </c>
    </row>
    <row r="48" spans="1:5" ht="13.5" thickBot="1" x14ac:dyDescent="0.25">
      <c r="A48" s="39">
        <v>41</v>
      </c>
      <c r="B48" s="36" t="s">
        <v>115</v>
      </c>
      <c r="C48" s="34">
        <v>572</v>
      </c>
      <c r="D48" s="35">
        <v>8058</v>
      </c>
      <c r="E48" s="38">
        <f t="shared" si="0"/>
        <v>8.0579999999999998</v>
      </c>
    </row>
    <row r="49" spans="1:5" ht="13.5" thickBot="1" x14ac:dyDescent="0.25">
      <c r="A49" s="39">
        <v>42</v>
      </c>
      <c r="B49" s="36" t="s">
        <v>116</v>
      </c>
      <c r="C49" s="34">
        <v>587</v>
      </c>
      <c r="D49" s="35">
        <v>8231</v>
      </c>
      <c r="E49" s="38">
        <f t="shared" si="0"/>
        <v>8.2309999999999999</v>
      </c>
    </row>
    <row r="50" spans="1:5" ht="13.5" thickBot="1" x14ac:dyDescent="0.25">
      <c r="A50" s="39">
        <v>43</v>
      </c>
      <c r="B50" s="36" t="s">
        <v>117</v>
      </c>
      <c r="C50" s="34">
        <v>159</v>
      </c>
      <c r="D50" s="35">
        <v>6987</v>
      </c>
      <c r="E50" s="38">
        <f t="shared" si="0"/>
        <v>6.9870000000000001</v>
      </c>
    </row>
    <row r="51" spans="1:5" ht="13.5" thickBot="1" x14ac:dyDescent="0.25">
      <c r="A51" s="39">
        <v>44</v>
      </c>
      <c r="B51" s="36" t="s">
        <v>118</v>
      </c>
      <c r="C51" s="34">
        <v>418</v>
      </c>
      <c r="D51" s="35">
        <v>7830</v>
      </c>
      <c r="E51" s="38">
        <f t="shared" si="0"/>
        <v>7.83</v>
      </c>
    </row>
    <row r="52" spans="1:5" ht="13.5" thickBot="1" x14ac:dyDescent="0.25">
      <c r="A52" s="39">
        <v>45</v>
      </c>
      <c r="B52" s="36" t="s">
        <v>119</v>
      </c>
      <c r="C52" s="34">
        <v>444</v>
      </c>
      <c r="D52" s="35">
        <v>8138</v>
      </c>
      <c r="E52" s="38">
        <f t="shared" si="0"/>
        <v>8.1379999999999999</v>
      </c>
    </row>
    <row r="53" spans="1:5" ht="13.5" thickBot="1" x14ac:dyDescent="0.25">
      <c r="A53" s="39">
        <v>46</v>
      </c>
      <c r="B53" s="36" t="s">
        <v>120</v>
      </c>
      <c r="C53" s="34">
        <v>340</v>
      </c>
      <c r="D53" s="35">
        <v>7838</v>
      </c>
      <c r="E53" s="38">
        <f t="shared" si="0"/>
        <v>7.8380000000000001</v>
      </c>
    </row>
    <row r="54" spans="1:5" ht="13.5" thickBot="1" x14ac:dyDescent="0.25">
      <c r="A54" s="39">
        <v>47</v>
      </c>
      <c r="B54" s="36" t="s">
        <v>121</v>
      </c>
      <c r="C54" s="34">
        <v>307</v>
      </c>
      <c r="D54" s="35">
        <v>7664</v>
      </c>
      <c r="E54" s="38">
        <f t="shared" si="0"/>
        <v>7.6639999999999997</v>
      </c>
    </row>
    <row r="55" spans="1:5" ht="13.5" thickBot="1" x14ac:dyDescent="0.25">
      <c r="A55" s="39">
        <v>48</v>
      </c>
      <c r="B55" s="36" t="s">
        <v>122</v>
      </c>
      <c r="C55" s="34">
        <v>271</v>
      </c>
      <c r="D55" s="35">
        <v>7881</v>
      </c>
      <c r="E55" s="38">
        <f t="shared" si="0"/>
        <v>7.8810000000000002</v>
      </c>
    </row>
    <row r="56" spans="1:5" ht="13.5" thickBot="1" x14ac:dyDescent="0.25">
      <c r="A56" s="39">
        <v>49</v>
      </c>
      <c r="B56" s="36" t="s">
        <v>123</v>
      </c>
      <c r="C56" s="34">
        <v>352</v>
      </c>
      <c r="D56" s="35">
        <v>8279</v>
      </c>
      <c r="E56" s="38">
        <f t="shared" si="0"/>
        <v>8.2789999999999999</v>
      </c>
    </row>
    <row r="57" spans="1:5" ht="13.5" thickBot="1" x14ac:dyDescent="0.25">
      <c r="A57" s="39">
        <v>50</v>
      </c>
      <c r="B57" s="36" t="s">
        <v>124</v>
      </c>
      <c r="C57" s="34">
        <v>315</v>
      </c>
      <c r="D57" s="35">
        <v>7517</v>
      </c>
      <c r="E57" s="38">
        <f t="shared" si="0"/>
        <v>7.5170000000000003</v>
      </c>
    </row>
    <row r="58" spans="1:5" ht="13.5" thickBot="1" x14ac:dyDescent="0.25">
      <c r="A58" s="39">
        <v>51</v>
      </c>
      <c r="B58" s="36" t="s">
        <v>125</v>
      </c>
      <c r="C58" s="34">
        <v>403</v>
      </c>
      <c r="D58" s="35">
        <v>8176</v>
      </c>
      <c r="E58" s="38">
        <f t="shared" si="0"/>
        <v>8.1760000000000002</v>
      </c>
    </row>
    <row r="59" spans="1:5" ht="13.5" thickBot="1" x14ac:dyDescent="0.25">
      <c r="A59" s="39">
        <v>52</v>
      </c>
      <c r="B59" s="36" t="s">
        <v>126</v>
      </c>
      <c r="C59" s="34">
        <v>294</v>
      </c>
      <c r="D59" s="35">
        <v>7870</v>
      </c>
      <c r="E59" s="38">
        <f t="shared" si="0"/>
        <v>7.87</v>
      </c>
    </row>
    <row r="60" spans="1:5" ht="13.5" thickBot="1" x14ac:dyDescent="0.25">
      <c r="A60" s="39">
        <v>53</v>
      </c>
      <c r="B60" s="36" t="s">
        <v>127</v>
      </c>
      <c r="C60" s="34">
        <v>337</v>
      </c>
      <c r="D60" s="35">
        <v>7734</v>
      </c>
      <c r="E60" s="38">
        <f t="shared" si="0"/>
        <v>7.734</v>
      </c>
    </row>
    <row r="61" spans="1:5" ht="13.5" thickBot="1" x14ac:dyDescent="0.25">
      <c r="A61" s="39">
        <v>54</v>
      </c>
      <c r="B61" s="36" t="s">
        <v>128</v>
      </c>
      <c r="C61" s="34">
        <v>133</v>
      </c>
      <c r="D61" s="35">
        <v>7276</v>
      </c>
      <c r="E61" s="38">
        <f t="shared" si="0"/>
        <v>7.2759999999999998</v>
      </c>
    </row>
    <row r="62" spans="1:5" ht="13.5" thickBot="1" x14ac:dyDescent="0.25">
      <c r="A62" s="39">
        <v>55</v>
      </c>
      <c r="B62" s="36" t="s">
        <v>129</v>
      </c>
      <c r="C62" s="34">
        <v>120</v>
      </c>
      <c r="D62" s="35">
        <v>6754</v>
      </c>
      <c r="E62" s="38">
        <f t="shared" si="0"/>
        <v>6.7539999999999996</v>
      </c>
    </row>
    <row r="63" spans="1:5" ht="13.5" thickBot="1" x14ac:dyDescent="0.25">
      <c r="A63" s="39">
        <v>56</v>
      </c>
      <c r="B63" s="36" t="s">
        <v>130</v>
      </c>
      <c r="C63" s="34">
        <v>342</v>
      </c>
      <c r="D63" s="35">
        <v>8225</v>
      </c>
      <c r="E63" s="38">
        <f t="shared" si="0"/>
        <v>8.2249999999999996</v>
      </c>
    </row>
    <row r="64" spans="1:5" ht="13.5" thickBot="1" x14ac:dyDescent="0.25">
      <c r="A64" s="39">
        <v>57</v>
      </c>
      <c r="B64" s="36" t="s">
        <v>131</v>
      </c>
      <c r="C64" s="34">
        <v>97</v>
      </c>
      <c r="D64" s="35">
        <v>7479</v>
      </c>
      <c r="E64" s="38">
        <f t="shared" si="0"/>
        <v>7.4790000000000001</v>
      </c>
    </row>
    <row r="65" spans="1:5" ht="13.5" thickBot="1" x14ac:dyDescent="0.25">
      <c r="A65" s="39">
        <v>58</v>
      </c>
      <c r="B65" s="36" t="s">
        <v>132</v>
      </c>
      <c r="C65" s="34">
        <v>350</v>
      </c>
      <c r="D65" s="35">
        <v>7771</v>
      </c>
      <c r="E65" s="38">
        <f t="shared" si="0"/>
        <v>7.7709999999999999</v>
      </c>
    </row>
    <row r="66" spans="1:5" ht="13.5" thickBot="1" x14ac:dyDescent="0.25">
      <c r="A66" s="39">
        <v>59</v>
      </c>
      <c r="B66" s="36" t="s">
        <v>133</v>
      </c>
      <c r="C66" s="34">
        <v>356</v>
      </c>
      <c r="D66" s="35">
        <v>8112</v>
      </c>
      <c r="E66" s="38">
        <f t="shared" si="0"/>
        <v>8.1120000000000001</v>
      </c>
    </row>
    <row r="67" spans="1:5" ht="13.5" thickBot="1" x14ac:dyDescent="0.25">
      <c r="A67" s="39">
        <v>60</v>
      </c>
      <c r="B67" s="36" t="s">
        <v>134</v>
      </c>
      <c r="C67" s="34">
        <v>93</v>
      </c>
      <c r="D67" s="35">
        <v>6379</v>
      </c>
      <c r="E67" s="38">
        <f t="shared" si="0"/>
        <v>6.3789999999999996</v>
      </c>
    </row>
    <row r="68" spans="1:5" ht="13.5" thickBot="1" x14ac:dyDescent="0.25">
      <c r="A68" s="39">
        <v>61</v>
      </c>
      <c r="B68" s="36" t="s">
        <v>135</v>
      </c>
      <c r="C68" s="34">
        <v>90</v>
      </c>
      <c r="D68" s="35">
        <v>7750</v>
      </c>
      <c r="E68" s="38">
        <f t="shared" si="0"/>
        <v>7.75</v>
      </c>
    </row>
    <row r="69" spans="1:5" ht="13.5" thickBot="1" x14ac:dyDescent="0.25">
      <c r="A69" s="39">
        <v>62</v>
      </c>
      <c r="B69" s="37" t="s">
        <v>136</v>
      </c>
      <c r="C69" s="34">
        <v>16</v>
      </c>
      <c r="D69" s="35">
        <v>8109</v>
      </c>
      <c r="E69" s="38">
        <f t="shared" si="0"/>
        <v>8.109</v>
      </c>
    </row>
    <row r="70" spans="1:5" ht="13.5" thickBot="1" x14ac:dyDescent="0.25">
      <c r="A70" s="39">
        <v>63</v>
      </c>
      <c r="B70" s="36" t="s">
        <v>137</v>
      </c>
      <c r="C70" s="34">
        <v>69</v>
      </c>
      <c r="D70" s="35">
        <v>6558</v>
      </c>
      <c r="E70" s="38">
        <f t="shared" si="0"/>
        <v>6.5579999999999998</v>
      </c>
    </row>
    <row r="71" spans="1:5" ht="13.5" thickBot="1" x14ac:dyDescent="0.25">
      <c r="A71" s="39">
        <v>64</v>
      </c>
      <c r="B71" s="36" t="s">
        <v>138</v>
      </c>
      <c r="C71" s="34">
        <v>368</v>
      </c>
      <c r="D71" s="35">
        <v>5139</v>
      </c>
      <c r="E71" s="38">
        <f t="shared" si="0"/>
        <v>5.1390000000000002</v>
      </c>
    </row>
    <row r="72" spans="1:5" ht="13.5" thickBot="1" x14ac:dyDescent="0.25">
      <c r="A72" s="39">
        <v>65</v>
      </c>
      <c r="B72" s="36" t="s">
        <v>139</v>
      </c>
      <c r="C72" s="34">
        <v>112</v>
      </c>
      <c r="D72" s="35">
        <v>4804</v>
      </c>
      <c r="E72" s="38">
        <f t="shared" ref="E72:E83" si="1">D72/1000</f>
        <v>4.8040000000000003</v>
      </c>
    </row>
    <row r="73" spans="1:5" ht="13.5" thickBot="1" x14ac:dyDescent="0.25">
      <c r="A73" s="39">
        <v>66</v>
      </c>
      <c r="B73" s="36" t="s">
        <v>140</v>
      </c>
      <c r="C73" s="34">
        <v>119</v>
      </c>
      <c r="D73" s="35">
        <v>5296</v>
      </c>
      <c r="E73" s="38">
        <f t="shared" si="1"/>
        <v>5.2960000000000003</v>
      </c>
    </row>
    <row r="74" spans="1:5" ht="13.5" thickBot="1" x14ac:dyDescent="0.25">
      <c r="A74" s="39">
        <v>67</v>
      </c>
      <c r="B74" s="36" t="s">
        <v>141</v>
      </c>
      <c r="C74" s="34">
        <v>295</v>
      </c>
      <c r="D74" s="35">
        <v>5392</v>
      </c>
      <c r="E74" s="38">
        <f t="shared" si="1"/>
        <v>5.3920000000000003</v>
      </c>
    </row>
    <row r="75" spans="1:5" ht="13.5" thickBot="1" x14ac:dyDescent="0.25">
      <c r="A75" s="39">
        <v>68</v>
      </c>
      <c r="B75" s="36" t="s">
        <v>142</v>
      </c>
      <c r="C75" s="34">
        <v>68</v>
      </c>
      <c r="D75" s="35">
        <v>5382</v>
      </c>
      <c r="E75" s="38">
        <f t="shared" si="1"/>
        <v>5.3819999999999997</v>
      </c>
    </row>
    <row r="76" spans="1:5" ht="13.5" thickBot="1" x14ac:dyDescent="0.25">
      <c r="A76" s="39">
        <v>69</v>
      </c>
      <c r="B76" s="36" t="s">
        <v>143</v>
      </c>
      <c r="C76" s="34">
        <v>5</v>
      </c>
      <c r="D76" s="35">
        <v>5550</v>
      </c>
      <c r="E76" s="38">
        <f t="shared" si="1"/>
        <v>5.55</v>
      </c>
    </row>
    <row r="77" spans="1:5" ht="13.5" thickBot="1" x14ac:dyDescent="0.25">
      <c r="A77" s="39">
        <v>70</v>
      </c>
      <c r="B77" s="36" t="s">
        <v>144</v>
      </c>
      <c r="C77" s="34">
        <v>97</v>
      </c>
      <c r="D77" s="35">
        <v>6101</v>
      </c>
      <c r="E77" s="38">
        <f t="shared" si="1"/>
        <v>6.101</v>
      </c>
    </row>
    <row r="78" spans="1:5" ht="13.5" thickBot="1" x14ac:dyDescent="0.25">
      <c r="A78" s="39">
        <v>71</v>
      </c>
      <c r="B78" s="36" t="s">
        <v>145</v>
      </c>
      <c r="C78" s="34">
        <v>115</v>
      </c>
      <c r="D78" s="35">
        <v>5215</v>
      </c>
      <c r="E78" s="38">
        <f t="shared" si="1"/>
        <v>5.2149999999999999</v>
      </c>
    </row>
    <row r="79" spans="1:5" ht="13.5" thickBot="1" x14ac:dyDescent="0.25">
      <c r="A79" s="39">
        <v>72</v>
      </c>
      <c r="B79" s="36" t="s">
        <v>146</v>
      </c>
      <c r="C79" s="34">
        <v>362</v>
      </c>
      <c r="D79" s="35">
        <v>6101</v>
      </c>
      <c r="E79" s="38">
        <f t="shared" si="1"/>
        <v>6.101</v>
      </c>
    </row>
    <row r="80" spans="1:5" ht="13.5" thickBot="1" x14ac:dyDescent="0.25">
      <c r="A80" s="39">
        <v>73</v>
      </c>
      <c r="B80" s="36" t="s">
        <v>147</v>
      </c>
      <c r="C80" s="34">
        <v>99</v>
      </c>
      <c r="D80" s="35">
        <v>5460</v>
      </c>
      <c r="E80" s="38">
        <f t="shared" si="1"/>
        <v>5.46</v>
      </c>
    </row>
    <row r="81" spans="1:5" ht="13.5" thickBot="1" x14ac:dyDescent="0.25">
      <c r="A81" s="39">
        <v>74</v>
      </c>
      <c r="B81" s="36" t="s">
        <v>148</v>
      </c>
      <c r="C81" s="34">
        <v>118</v>
      </c>
      <c r="D81" s="35">
        <v>5786</v>
      </c>
      <c r="E81" s="38">
        <f t="shared" si="1"/>
        <v>5.7859999999999996</v>
      </c>
    </row>
    <row r="82" spans="1:5" ht="13.5" thickBot="1" x14ac:dyDescent="0.25">
      <c r="A82" s="39">
        <v>75</v>
      </c>
      <c r="B82" s="36" t="s">
        <v>149</v>
      </c>
      <c r="C82" s="34">
        <v>152</v>
      </c>
      <c r="D82" s="35">
        <v>5567</v>
      </c>
      <c r="E82" s="38">
        <f t="shared" si="1"/>
        <v>5.5670000000000002</v>
      </c>
    </row>
    <row r="83" spans="1:5" ht="13.5" thickBot="1" x14ac:dyDescent="0.25">
      <c r="A83" s="39">
        <v>76</v>
      </c>
      <c r="B83" s="36" t="s">
        <v>150</v>
      </c>
      <c r="C83" s="34">
        <v>12</v>
      </c>
      <c r="D83" s="35">
        <v>4167</v>
      </c>
      <c r="E83" s="38">
        <f t="shared" si="1"/>
        <v>4.1669999999999998</v>
      </c>
    </row>
    <row r="84" spans="1:5" ht="13.5" thickBot="1" x14ac:dyDescent="0.25">
      <c r="A84" s="39">
        <v>77</v>
      </c>
      <c r="B84" s="36" t="s">
        <v>151</v>
      </c>
      <c r="C84" s="34">
        <v>77</v>
      </c>
      <c r="D84" s="34">
        <v>6</v>
      </c>
      <c r="E84" s="38">
        <v>6</v>
      </c>
    </row>
  </sheetData>
  <mergeCells count="3">
    <mergeCell ref="A5:B6"/>
    <mergeCell ref="C5:D5"/>
    <mergeCell ref="A7:B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0A59-984B-46AD-A142-5494B0A47F7E}">
  <dimension ref="A1:BE30"/>
  <sheetViews>
    <sheetView tabSelected="1" view="pageBreakPreview" zoomScale="85" zoomScaleNormal="55" zoomScaleSheetLayoutView="85" workbookViewId="0">
      <selection activeCell="BH12" sqref="BH12"/>
    </sheetView>
  </sheetViews>
  <sheetFormatPr defaultColWidth="12.85546875" defaultRowHeight="15" customHeight="1" x14ac:dyDescent="0.25"/>
  <cols>
    <col min="1" max="1" width="5.5703125" style="79" customWidth="1"/>
    <col min="2" max="2" width="25.28515625" style="79" customWidth="1"/>
    <col min="3" max="42" width="6.140625" style="79" hidden="1" customWidth="1"/>
    <col min="43" max="43" width="6.5703125" style="79" hidden="1" customWidth="1"/>
    <col min="44" max="50" width="10.28515625" style="79" customWidth="1"/>
    <col min="51" max="55" width="9.140625" style="87" customWidth="1"/>
    <col min="56" max="57" width="10.28515625" style="79" customWidth="1"/>
    <col min="58" max="16384" width="12.85546875" style="79"/>
  </cols>
  <sheetData>
    <row r="1" spans="1:57" ht="15.75" customHeight="1" x14ac:dyDescent="0.25">
      <c r="A1" s="231" t="s">
        <v>369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78"/>
    </row>
    <row r="2" spans="1:57" ht="15.75" customHeight="1" x14ac:dyDescent="0.25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78"/>
    </row>
    <row r="3" spans="1:57" ht="23.25" customHeight="1" x14ac:dyDescent="0.25">
      <c r="A3" s="233" t="s">
        <v>376</v>
      </c>
      <c r="B3" s="236" t="s">
        <v>55</v>
      </c>
      <c r="C3" s="157"/>
      <c r="D3" s="157"/>
      <c r="E3" s="157"/>
      <c r="F3" s="157"/>
      <c r="G3" s="157"/>
      <c r="H3" s="157"/>
      <c r="I3" s="157"/>
      <c r="J3" s="157"/>
      <c r="K3" s="157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228" t="s">
        <v>374</v>
      </c>
      <c r="AS3" s="241" t="s">
        <v>372</v>
      </c>
      <c r="AT3" s="241"/>
      <c r="AU3" s="241" t="s">
        <v>371</v>
      </c>
      <c r="AV3" s="241"/>
      <c r="AW3" s="241"/>
      <c r="AX3" s="241"/>
      <c r="AY3" s="241"/>
      <c r="AZ3" s="241"/>
      <c r="BA3" s="241"/>
      <c r="BB3" s="241"/>
      <c r="BC3" s="241"/>
      <c r="BD3" s="241"/>
      <c r="BE3" s="78"/>
    </row>
    <row r="4" spans="1:57" ht="23.25" customHeight="1" x14ac:dyDescent="0.25">
      <c r="A4" s="234"/>
      <c r="B4" s="237"/>
      <c r="C4" s="20">
        <v>0</v>
      </c>
      <c r="D4" s="20">
        <v>0.25</v>
      </c>
      <c r="E4" s="20">
        <v>0.5</v>
      </c>
      <c r="F4" s="20">
        <v>0.75</v>
      </c>
      <c r="G4" s="20">
        <v>1</v>
      </c>
      <c r="H4" s="20">
        <v>1.25</v>
      </c>
      <c r="I4" s="20">
        <v>1.5</v>
      </c>
      <c r="J4" s="20">
        <v>1.75</v>
      </c>
      <c r="K4" s="20">
        <v>2</v>
      </c>
      <c r="L4" s="20">
        <v>2.25</v>
      </c>
      <c r="M4" s="20">
        <v>2.5</v>
      </c>
      <c r="N4" s="20">
        <v>2.75</v>
      </c>
      <c r="O4" s="20">
        <v>3</v>
      </c>
      <c r="P4" s="20">
        <v>3.25</v>
      </c>
      <c r="Q4" s="20">
        <v>3.5</v>
      </c>
      <c r="R4" s="20">
        <v>3.75</v>
      </c>
      <c r="S4" s="20">
        <v>4</v>
      </c>
      <c r="T4" s="20">
        <v>4.25</v>
      </c>
      <c r="U4" s="20">
        <v>4.5</v>
      </c>
      <c r="V4" s="20">
        <v>4.75</v>
      </c>
      <c r="W4" s="20">
        <v>5</v>
      </c>
      <c r="X4" s="20">
        <v>5.25</v>
      </c>
      <c r="Y4" s="20">
        <v>5.5</v>
      </c>
      <c r="Z4" s="20">
        <v>5.75</v>
      </c>
      <c r="AA4" s="20">
        <v>6</v>
      </c>
      <c r="AB4" s="20">
        <v>6.25</v>
      </c>
      <c r="AC4" s="20">
        <v>6.5</v>
      </c>
      <c r="AD4" s="20">
        <v>6.75</v>
      </c>
      <c r="AE4" s="20">
        <v>7</v>
      </c>
      <c r="AF4" s="20">
        <v>7.25</v>
      </c>
      <c r="AG4" s="20">
        <v>7.5</v>
      </c>
      <c r="AH4" s="20">
        <v>7.75</v>
      </c>
      <c r="AI4" s="20">
        <v>8</v>
      </c>
      <c r="AJ4" s="20">
        <v>8.25</v>
      </c>
      <c r="AK4" s="20">
        <v>8.5</v>
      </c>
      <c r="AL4" s="20">
        <v>8.75</v>
      </c>
      <c r="AM4" s="20">
        <v>9</v>
      </c>
      <c r="AN4" s="20">
        <v>9.25</v>
      </c>
      <c r="AO4" s="20">
        <v>9.5</v>
      </c>
      <c r="AP4" s="20">
        <v>9.75</v>
      </c>
      <c r="AQ4" s="20">
        <v>10</v>
      </c>
      <c r="AR4" s="229"/>
      <c r="AS4" s="239" t="s">
        <v>3</v>
      </c>
      <c r="AT4" s="239" t="s">
        <v>4</v>
      </c>
      <c r="AU4" s="239" t="s">
        <v>3</v>
      </c>
      <c r="AV4" s="239" t="s">
        <v>4</v>
      </c>
      <c r="AW4" s="242" t="s">
        <v>359</v>
      </c>
      <c r="AX4" s="242"/>
      <c r="AY4" s="243" t="s">
        <v>360</v>
      </c>
      <c r="AZ4" s="243"/>
      <c r="BA4" s="244" t="s">
        <v>361</v>
      </c>
      <c r="BB4" s="244"/>
      <c r="BC4" s="245" t="s">
        <v>358</v>
      </c>
      <c r="BD4" s="245"/>
      <c r="BE4" s="25"/>
    </row>
    <row r="5" spans="1:57" ht="23.25" customHeight="1" x14ac:dyDescent="0.25">
      <c r="A5" s="235"/>
      <c r="B5" s="23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30"/>
      <c r="AS5" s="240"/>
      <c r="AT5" s="240"/>
      <c r="AU5" s="240"/>
      <c r="AV5" s="240"/>
      <c r="AW5" s="77" t="s">
        <v>373</v>
      </c>
      <c r="AX5" s="23" t="s">
        <v>57</v>
      </c>
      <c r="AY5" s="77" t="s">
        <v>373</v>
      </c>
      <c r="AZ5" s="23" t="s">
        <v>57</v>
      </c>
      <c r="BA5" s="77" t="s">
        <v>373</v>
      </c>
      <c r="BB5" s="23" t="s">
        <v>57</v>
      </c>
      <c r="BC5" s="77" t="s">
        <v>373</v>
      </c>
      <c r="BD5" s="23" t="s">
        <v>57</v>
      </c>
      <c r="BE5" s="25"/>
    </row>
    <row r="6" spans="1:57" ht="29.25" customHeight="1" x14ac:dyDescent="0.25">
      <c r="A6" s="146">
        <v>3</v>
      </c>
      <c r="B6" s="147" t="s">
        <v>58</v>
      </c>
      <c r="C6" s="148">
        <v>1</v>
      </c>
      <c r="D6" s="149">
        <v>0</v>
      </c>
      <c r="E6" s="149">
        <v>1</v>
      </c>
      <c r="F6" s="149">
        <v>1</v>
      </c>
      <c r="G6" s="149">
        <v>0</v>
      </c>
      <c r="H6" s="149">
        <v>6</v>
      </c>
      <c r="I6" s="149">
        <v>6</v>
      </c>
      <c r="J6" s="149">
        <v>10</v>
      </c>
      <c r="K6" s="149">
        <v>20</v>
      </c>
      <c r="L6" s="149">
        <v>9</v>
      </c>
      <c r="M6" s="149">
        <v>32</v>
      </c>
      <c r="N6" s="149">
        <v>21</v>
      </c>
      <c r="O6" s="149">
        <v>33</v>
      </c>
      <c r="P6" s="149">
        <v>46</v>
      </c>
      <c r="Q6" s="149">
        <v>63</v>
      </c>
      <c r="R6" s="149">
        <v>80</v>
      </c>
      <c r="S6" s="149">
        <v>100</v>
      </c>
      <c r="T6" s="149">
        <v>112</v>
      </c>
      <c r="U6" s="149">
        <v>158</v>
      </c>
      <c r="V6" s="149">
        <v>135</v>
      </c>
      <c r="W6" s="149">
        <v>298</v>
      </c>
      <c r="X6" s="149">
        <v>274</v>
      </c>
      <c r="Y6" s="149">
        <v>374</v>
      </c>
      <c r="Z6" s="149">
        <v>335</v>
      </c>
      <c r="AA6" s="149">
        <v>584</v>
      </c>
      <c r="AB6" s="149">
        <v>521</v>
      </c>
      <c r="AC6" s="149">
        <v>779</v>
      </c>
      <c r="AD6" s="149">
        <v>781</v>
      </c>
      <c r="AE6" s="149">
        <v>1202</v>
      </c>
      <c r="AF6" s="149">
        <v>1011</v>
      </c>
      <c r="AG6" s="149">
        <v>1461</v>
      </c>
      <c r="AH6" s="149">
        <v>1541</v>
      </c>
      <c r="AI6" s="149">
        <v>2201</v>
      </c>
      <c r="AJ6" s="149">
        <v>1929</v>
      </c>
      <c r="AK6" s="149">
        <v>2519</v>
      </c>
      <c r="AL6" s="149">
        <v>2082</v>
      </c>
      <c r="AM6" s="149">
        <v>1897</v>
      </c>
      <c r="AN6" s="149">
        <v>910</v>
      </c>
      <c r="AO6" s="149">
        <v>527</v>
      </c>
      <c r="AP6" s="149">
        <v>29</v>
      </c>
      <c r="AQ6" s="149">
        <v>0</v>
      </c>
      <c r="AR6" s="150">
        <f t="shared" ref="AR6:AR7" si="0">SUM(C6:AQ6)</f>
        <v>22089</v>
      </c>
      <c r="AS6" s="151">
        <v>6.3579999999999997</v>
      </c>
      <c r="AT6" s="151">
        <v>31</v>
      </c>
      <c r="AU6" s="152">
        <v>7.6879999999999997</v>
      </c>
      <c r="AV6" s="151">
        <v>1</v>
      </c>
      <c r="AW6" s="150">
        <f t="shared" ref="AW6:AW14" si="1">SUM(C6:V6)</f>
        <v>834</v>
      </c>
      <c r="AX6" s="153">
        <f t="shared" ref="AX6:AX14" si="2">AW6/AR6</f>
        <v>3.7756349314138259E-2</v>
      </c>
      <c r="AY6" s="154">
        <f t="shared" ref="AY6:AY14" si="3">SUM(W6:AB6)</f>
        <v>2386</v>
      </c>
      <c r="AZ6" s="155">
        <f t="shared" ref="AZ6:AZ14" si="4">AY6/AR6</f>
        <v>0.10801756530399746</v>
      </c>
      <c r="BA6" s="154">
        <f t="shared" ref="BA6:BA14" si="5">SUM(AC6:AH6)</f>
        <v>6775</v>
      </c>
      <c r="BB6" s="155">
        <f t="shared" ref="BB6:BB14" si="6">BA6/AR6</f>
        <v>0.30671374892480419</v>
      </c>
      <c r="BC6" s="156">
        <f t="shared" ref="BC6:BC14" si="7">SUM(AJ6:AQ6)</f>
        <v>9893</v>
      </c>
      <c r="BD6" s="155">
        <f t="shared" ref="BD6:BD14" si="8">BC6/AR6</f>
        <v>0.44786998053329713</v>
      </c>
      <c r="BE6" s="78"/>
    </row>
    <row r="7" spans="1:57" ht="29.25" customHeight="1" x14ac:dyDescent="0.25">
      <c r="A7" s="80">
        <v>16</v>
      </c>
      <c r="B7" s="81" t="s">
        <v>59</v>
      </c>
      <c r="C7" s="82">
        <v>0</v>
      </c>
      <c r="D7" s="83">
        <v>0</v>
      </c>
      <c r="E7" s="83">
        <v>0</v>
      </c>
      <c r="F7" s="83">
        <v>1</v>
      </c>
      <c r="G7" s="83">
        <v>0</v>
      </c>
      <c r="H7" s="83">
        <v>0</v>
      </c>
      <c r="I7" s="83">
        <v>0</v>
      </c>
      <c r="J7" s="83">
        <v>2</v>
      </c>
      <c r="K7" s="83">
        <v>4</v>
      </c>
      <c r="L7" s="83">
        <v>0</v>
      </c>
      <c r="M7" s="83">
        <v>4</v>
      </c>
      <c r="N7" s="83">
        <v>5</v>
      </c>
      <c r="O7" s="83">
        <v>6</v>
      </c>
      <c r="P7" s="83">
        <v>11</v>
      </c>
      <c r="Q7" s="83">
        <v>26</v>
      </c>
      <c r="R7" s="83">
        <v>29</v>
      </c>
      <c r="S7" s="83">
        <v>47</v>
      </c>
      <c r="T7" s="83">
        <v>39</v>
      </c>
      <c r="U7" s="83">
        <v>87</v>
      </c>
      <c r="V7" s="83">
        <v>79</v>
      </c>
      <c r="W7" s="83">
        <v>182</v>
      </c>
      <c r="X7" s="83">
        <v>166</v>
      </c>
      <c r="Y7" s="83">
        <v>281</v>
      </c>
      <c r="Z7" s="83">
        <v>298</v>
      </c>
      <c r="AA7" s="83">
        <v>506</v>
      </c>
      <c r="AB7" s="83">
        <v>517</v>
      </c>
      <c r="AC7" s="83">
        <v>652</v>
      </c>
      <c r="AD7" s="83">
        <v>654</v>
      </c>
      <c r="AE7" s="83">
        <v>1013</v>
      </c>
      <c r="AF7" s="83">
        <v>1009</v>
      </c>
      <c r="AG7" s="83">
        <v>1432</v>
      </c>
      <c r="AH7" s="83">
        <v>1202</v>
      </c>
      <c r="AI7" s="83">
        <v>1495</v>
      </c>
      <c r="AJ7" s="83">
        <v>1036</v>
      </c>
      <c r="AK7" s="83">
        <v>1143</v>
      </c>
      <c r="AL7" s="83">
        <v>830</v>
      </c>
      <c r="AM7" s="83">
        <v>651</v>
      </c>
      <c r="AN7" s="83">
        <v>234</v>
      </c>
      <c r="AO7" s="83">
        <v>49</v>
      </c>
      <c r="AP7" s="83">
        <v>1</v>
      </c>
      <c r="AQ7" s="83">
        <v>0</v>
      </c>
      <c r="AR7" s="26">
        <f t="shared" si="0"/>
        <v>13691</v>
      </c>
      <c r="AS7" s="29">
        <v>6.8330000000000002</v>
      </c>
      <c r="AT7" s="29">
        <v>10</v>
      </c>
      <c r="AU7" s="28">
        <v>7.4370000000000003</v>
      </c>
      <c r="AV7" s="29">
        <v>2</v>
      </c>
      <c r="AW7" s="26">
        <f t="shared" si="1"/>
        <v>340</v>
      </c>
      <c r="AX7" s="88">
        <f t="shared" si="2"/>
        <v>2.4833832444671682E-2</v>
      </c>
      <c r="AY7" s="84">
        <f t="shared" si="3"/>
        <v>1950</v>
      </c>
      <c r="AZ7" s="89">
        <f t="shared" si="4"/>
        <v>0.14242933313855818</v>
      </c>
      <c r="BA7" s="84">
        <f t="shared" si="5"/>
        <v>5962</v>
      </c>
      <c r="BB7" s="89">
        <f t="shared" si="6"/>
        <v>0.43546855598568401</v>
      </c>
      <c r="BC7" s="27">
        <f t="shared" si="7"/>
        <v>3944</v>
      </c>
      <c r="BD7" s="89">
        <f t="shared" si="8"/>
        <v>0.28807245635819151</v>
      </c>
      <c r="BE7" s="78"/>
    </row>
    <row r="8" spans="1:57" s="104" customFormat="1" ht="29.25" customHeight="1" x14ac:dyDescent="0.25">
      <c r="A8" s="94">
        <v>19</v>
      </c>
      <c r="B8" s="95" t="s">
        <v>60</v>
      </c>
      <c r="C8" s="96">
        <v>2</v>
      </c>
      <c r="D8" s="97">
        <v>0</v>
      </c>
      <c r="E8" s="97">
        <v>1</v>
      </c>
      <c r="F8" s="97">
        <v>0</v>
      </c>
      <c r="G8" s="97">
        <v>0</v>
      </c>
      <c r="H8" s="97">
        <v>5</v>
      </c>
      <c r="I8" s="97">
        <v>4</v>
      </c>
      <c r="J8" s="97">
        <v>8</v>
      </c>
      <c r="K8" s="97">
        <v>13</v>
      </c>
      <c r="L8" s="97">
        <v>10</v>
      </c>
      <c r="M8" s="97">
        <v>31</v>
      </c>
      <c r="N8" s="97">
        <v>37</v>
      </c>
      <c r="O8" s="97">
        <v>77</v>
      </c>
      <c r="P8" s="97">
        <v>67</v>
      </c>
      <c r="Q8" s="97">
        <v>91</v>
      </c>
      <c r="R8" s="97">
        <v>114</v>
      </c>
      <c r="S8" s="97">
        <v>173</v>
      </c>
      <c r="T8" s="97">
        <v>178</v>
      </c>
      <c r="U8" s="97">
        <v>249</v>
      </c>
      <c r="V8" s="97">
        <v>228</v>
      </c>
      <c r="W8" s="97">
        <v>383</v>
      </c>
      <c r="X8" s="97">
        <v>352</v>
      </c>
      <c r="Y8" s="97">
        <v>481</v>
      </c>
      <c r="Z8" s="97">
        <v>482</v>
      </c>
      <c r="AA8" s="97">
        <v>713</v>
      </c>
      <c r="AB8" s="97">
        <v>662</v>
      </c>
      <c r="AC8" s="97">
        <v>930</v>
      </c>
      <c r="AD8" s="97">
        <v>833</v>
      </c>
      <c r="AE8" s="97">
        <v>1095</v>
      </c>
      <c r="AF8" s="97">
        <v>916</v>
      </c>
      <c r="AG8" s="97">
        <v>1184</v>
      </c>
      <c r="AH8" s="97">
        <v>986</v>
      </c>
      <c r="AI8" s="97">
        <v>1194</v>
      </c>
      <c r="AJ8" s="97">
        <v>991</v>
      </c>
      <c r="AK8" s="97">
        <v>1066</v>
      </c>
      <c r="AL8" s="97">
        <v>824</v>
      </c>
      <c r="AM8" s="97">
        <v>691</v>
      </c>
      <c r="AN8" s="97">
        <v>349</v>
      </c>
      <c r="AO8" s="97">
        <v>205</v>
      </c>
      <c r="AP8" s="97">
        <v>35</v>
      </c>
      <c r="AQ8" s="97">
        <v>0</v>
      </c>
      <c r="AR8" s="98">
        <f>SUM(C8:AQ8)</f>
        <v>15660</v>
      </c>
      <c r="AS8" s="98">
        <v>6.5529999999999999</v>
      </c>
      <c r="AT8" s="98">
        <v>23</v>
      </c>
      <c r="AU8" s="98">
        <v>7.0830000000000002</v>
      </c>
      <c r="AV8" s="98">
        <v>9</v>
      </c>
      <c r="AW8" s="98">
        <f t="shared" si="1"/>
        <v>1288</v>
      </c>
      <c r="AX8" s="99">
        <f t="shared" si="2"/>
        <v>8.2247765006385698E-2</v>
      </c>
      <c r="AY8" s="100">
        <f t="shared" si="3"/>
        <v>3073</v>
      </c>
      <c r="AZ8" s="101">
        <f t="shared" si="4"/>
        <v>0.1962324393358876</v>
      </c>
      <c r="BA8" s="100">
        <f t="shared" si="5"/>
        <v>5944</v>
      </c>
      <c r="BB8" s="101">
        <f t="shared" si="6"/>
        <v>0.37956577266922092</v>
      </c>
      <c r="BC8" s="102">
        <f t="shared" si="7"/>
        <v>4161</v>
      </c>
      <c r="BD8" s="101">
        <f t="shared" si="8"/>
        <v>0.26570881226053639</v>
      </c>
      <c r="BE8" s="103"/>
    </row>
    <row r="9" spans="1:57" ht="29.25" customHeight="1" x14ac:dyDescent="0.25">
      <c r="A9" s="80">
        <v>24</v>
      </c>
      <c r="B9" s="81" t="s">
        <v>61</v>
      </c>
      <c r="C9" s="82">
        <v>0</v>
      </c>
      <c r="D9" s="83">
        <v>0</v>
      </c>
      <c r="E9" s="83">
        <v>0</v>
      </c>
      <c r="F9" s="83">
        <v>0</v>
      </c>
      <c r="G9" s="83">
        <v>0</v>
      </c>
      <c r="H9" s="83">
        <v>7</v>
      </c>
      <c r="I9" s="83">
        <v>3</v>
      </c>
      <c r="J9" s="83">
        <v>7</v>
      </c>
      <c r="K9" s="83">
        <v>9</v>
      </c>
      <c r="L9" s="83">
        <v>8</v>
      </c>
      <c r="M9" s="83">
        <v>12</v>
      </c>
      <c r="N9" s="83">
        <v>12</v>
      </c>
      <c r="O9" s="83">
        <v>29</v>
      </c>
      <c r="P9" s="83">
        <v>27</v>
      </c>
      <c r="Q9" s="83">
        <v>42</v>
      </c>
      <c r="R9" s="83">
        <v>41</v>
      </c>
      <c r="S9" s="83">
        <v>47</v>
      </c>
      <c r="T9" s="83">
        <v>50</v>
      </c>
      <c r="U9" s="83">
        <v>57</v>
      </c>
      <c r="V9" s="83">
        <v>54</v>
      </c>
      <c r="W9" s="83">
        <v>125</v>
      </c>
      <c r="X9" s="83">
        <v>116</v>
      </c>
      <c r="Y9" s="83">
        <v>172</v>
      </c>
      <c r="Z9" s="83">
        <v>169</v>
      </c>
      <c r="AA9" s="83">
        <v>316</v>
      </c>
      <c r="AB9" s="83">
        <v>304</v>
      </c>
      <c r="AC9" s="83">
        <v>428</v>
      </c>
      <c r="AD9" s="83">
        <v>476</v>
      </c>
      <c r="AE9" s="83">
        <v>650</v>
      </c>
      <c r="AF9" s="83">
        <v>622</v>
      </c>
      <c r="AG9" s="83">
        <v>836</v>
      </c>
      <c r="AH9" s="83">
        <v>823</v>
      </c>
      <c r="AI9" s="83">
        <v>996</v>
      </c>
      <c r="AJ9" s="83">
        <v>756</v>
      </c>
      <c r="AK9" s="83">
        <v>720</v>
      </c>
      <c r="AL9" s="83">
        <v>492</v>
      </c>
      <c r="AM9" s="83">
        <v>409</v>
      </c>
      <c r="AN9" s="83">
        <v>177</v>
      </c>
      <c r="AO9" s="83">
        <v>43</v>
      </c>
      <c r="AP9" s="83">
        <v>0</v>
      </c>
      <c r="AQ9" s="83">
        <v>0</v>
      </c>
      <c r="AR9" s="26">
        <f t="shared" ref="AR9:AR14" si="9">SUM(C9:AQ9)</f>
        <v>9035</v>
      </c>
      <c r="AS9" s="29">
        <v>7.1449999999999996</v>
      </c>
      <c r="AT9" s="29">
        <v>1</v>
      </c>
      <c r="AU9" s="28">
        <v>7.3630000000000004</v>
      </c>
      <c r="AV9" s="29">
        <v>3</v>
      </c>
      <c r="AW9" s="26">
        <f t="shared" si="1"/>
        <v>405</v>
      </c>
      <c r="AX9" s="88">
        <f t="shared" si="2"/>
        <v>4.4825677919203097E-2</v>
      </c>
      <c r="AY9" s="84">
        <f t="shared" si="3"/>
        <v>1202</v>
      </c>
      <c r="AZ9" s="89">
        <f t="shared" si="4"/>
        <v>0.13303818483674598</v>
      </c>
      <c r="BA9" s="84">
        <f t="shared" si="5"/>
        <v>3835</v>
      </c>
      <c r="BB9" s="89">
        <f t="shared" si="6"/>
        <v>0.42446043165467628</v>
      </c>
      <c r="BC9" s="27">
        <f t="shared" si="7"/>
        <v>2597</v>
      </c>
      <c r="BD9" s="89">
        <f t="shared" si="8"/>
        <v>0.28743774211400108</v>
      </c>
      <c r="BE9" s="78"/>
    </row>
    <row r="10" spans="1:57" ht="29.25" customHeight="1" x14ac:dyDescent="0.25">
      <c r="A10" s="80">
        <v>25</v>
      </c>
      <c r="B10" s="81" t="s">
        <v>62</v>
      </c>
      <c r="C10" s="82">
        <v>0</v>
      </c>
      <c r="D10" s="83">
        <v>0</v>
      </c>
      <c r="E10" s="83">
        <v>1</v>
      </c>
      <c r="F10" s="83">
        <v>0</v>
      </c>
      <c r="G10" s="83">
        <v>0</v>
      </c>
      <c r="H10" s="83">
        <v>1</v>
      </c>
      <c r="I10" s="83">
        <v>4</v>
      </c>
      <c r="J10" s="83">
        <v>2</v>
      </c>
      <c r="K10" s="83">
        <v>2</v>
      </c>
      <c r="L10" s="83">
        <v>4</v>
      </c>
      <c r="M10" s="83">
        <v>8</v>
      </c>
      <c r="N10" s="83">
        <v>9</v>
      </c>
      <c r="O10" s="83">
        <v>15</v>
      </c>
      <c r="P10" s="83">
        <v>14</v>
      </c>
      <c r="Q10" s="83">
        <v>28</v>
      </c>
      <c r="R10" s="83">
        <v>29</v>
      </c>
      <c r="S10" s="83">
        <v>45</v>
      </c>
      <c r="T10" s="83">
        <v>70</v>
      </c>
      <c r="U10" s="83">
        <v>115</v>
      </c>
      <c r="V10" s="83">
        <v>84</v>
      </c>
      <c r="W10" s="83">
        <v>273</v>
      </c>
      <c r="X10" s="83">
        <v>255</v>
      </c>
      <c r="Y10" s="83">
        <v>409</v>
      </c>
      <c r="Z10" s="83">
        <v>518</v>
      </c>
      <c r="AA10" s="83">
        <v>882</v>
      </c>
      <c r="AB10" s="83">
        <v>996</v>
      </c>
      <c r="AC10" s="83">
        <v>1326</v>
      </c>
      <c r="AD10" s="83">
        <v>1459</v>
      </c>
      <c r="AE10" s="85">
        <v>1978</v>
      </c>
      <c r="AF10" s="83">
        <v>1706</v>
      </c>
      <c r="AG10" s="83">
        <v>2001</v>
      </c>
      <c r="AH10" s="83">
        <v>1699</v>
      </c>
      <c r="AI10" s="83">
        <v>1891</v>
      </c>
      <c r="AJ10" s="83">
        <v>1183</v>
      </c>
      <c r="AK10" s="83">
        <v>990</v>
      </c>
      <c r="AL10" s="83">
        <v>588</v>
      </c>
      <c r="AM10" s="83">
        <v>514</v>
      </c>
      <c r="AN10" s="83">
        <v>192</v>
      </c>
      <c r="AO10" s="83">
        <v>87</v>
      </c>
      <c r="AP10" s="83">
        <v>22</v>
      </c>
      <c r="AQ10" s="83">
        <v>1</v>
      </c>
      <c r="AR10" s="26">
        <f t="shared" si="9"/>
        <v>19401</v>
      </c>
      <c r="AS10" s="26">
        <v>6.8209999999999997</v>
      </c>
      <c r="AT10" s="26">
        <v>11</v>
      </c>
      <c r="AU10" s="26">
        <v>7.2140000000000004</v>
      </c>
      <c r="AV10" s="26">
        <v>6</v>
      </c>
      <c r="AW10" s="26">
        <f t="shared" si="1"/>
        <v>431</v>
      </c>
      <c r="AX10" s="88">
        <f t="shared" si="2"/>
        <v>2.221534972424102E-2</v>
      </c>
      <c r="AY10" s="84">
        <f t="shared" si="3"/>
        <v>3333</v>
      </c>
      <c r="AZ10" s="89">
        <f t="shared" si="4"/>
        <v>0.17179526828513994</v>
      </c>
      <c r="BA10" s="84">
        <f t="shared" si="5"/>
        <v>10169</v>
      </c>
      <c r="BB10" s="89">
        <f t="shared" si="6"/>
        <v>0.52414823978145453</v>
      </c>
      <c r="BC10" s="27">
        <f t="shared" si="7"/>
        <v>3577</v>
      </c>
      <c r="BD10" s="89">
        <f t="shared" si="8"/>
        <v>0.18437193959074274</v>
      </c>
      <c r="BE10" s="78"/>
    </row>
    <row r="11" spans="1:57" ht="29.25" customHeight="1" x14ac:dyDescent="0.25">
      <c r="A11" s="80">
        <v>27</v>
      </c>
      <c r="B11" s="81" t="s">
        <v>63</v>
      </c>
      <c r="C11" s="82">
        <v>1</v>
      </c>
      <c r="D11" s="83">
        <v>0</v>
      </c>
      <c r="E11" s="83">
        <v>1</v>
      </c>
      <c r="F11" s="83">
        <v>0</v>
      </c>
      <c r="G11" s="83">
        <v>0</v>
      </c>
      <c r="H11" s="83">
        <v>2</v>
      </c>
      <c r="I11" s="83">
        <v>3</v>
      </c>
      <c r="J11" s="83">
        <v>8</v>
      </c>
      <c r="K11" s="83">
        <v>12</v>
      </c>
      <c r="L11" s="83">
        <v>3</v>
      </c>
      <c r="M11" s="83">
        <v>11</v>
      </c>
      <c r="N11" s="83">
        <v>17</v>
      </c>
      <c r="O11" s="83">
        <v>24</v>
      </c>
      <c r="P11" s="83">
        <v>22</v>
      </c>
      <c r="Q11" s="83">
        <v>36</v>
      </c>
      <c r="R11" s="83">
        <v>28</v>
      </c>
      <c r="S11" s="83">
        <v>60</v>
      </c>
      <c r="T11" s="83">
        <v>55</v>
      </c>
      <c r="U11" s="83">
        <v>77</v>
      </c>
      <c r="V11" s="83">
        <v>70</v>
      </c>
      <c r="W11" s="83">
        <v>180</v>
      </c>
      <c r="X11" s="83">
        <v>160</v>
      </c>
      <c r="Y11" s="83">
        <v>214</v>
      </c>
      <c r="Z11" s="83">
        <v>217</v>
      </c>
      <c r="AA11" s="83">
        <v>337</v>
      </c>
      <c r="AB11" s="83">
        <v>345</v>
      </c>
      <c r="AC11" s="83">
        <v>503</v>
      </c>
      <c r="AD11" s="83">
        <v>553</v>
      </c>
      <c r="AE11" s="85">
        <v>739</v>
      </c>
      <c r="AF11" s="83">
        <v>684</v>
      </c>
      <c r="AG11" s="85">
        <v>968</v>
      </c>
      <c r="AH11" s="83">
        <v>868</v>
      </c>
      <c r="AI11" s="83">
        <v>1119</v>
      </c>
      <c r="AJ11" s="83">
        <v>916</v>
      </c>
      <c r="AK11" s="83">
        <v>851</v>
      </c>
      <c r="AL11" s="83">
        <v>568</v>
      </c>
      <c r="AM11" s="83">
        <v>456</v>
      </c>
      <c r="AN11" s="83">
        <v>162</v>
      </c>
      <c r="AO11" s="83">
        <v>54</v>
      </c>
      <c r="AP11" s="83">
        <v>1</v>
      </c>
      <c r="AQ11" s="83">
        <v>0</v>
      </c>
      <c r="AR11" s="26">
        <f t="shared" si="9"/>
        <v>10325</v>
      </c>
      <c r="AS11" s="29">
        <v>6.8170000000000002</v>
      </c>
      <c r="AT11" s="29">
        <v>12</v>
      </c>
      <c r="AU11" s="28">
        <v>7.3559999999999999</v>
      </c>
      <c r="AV11" s="29">
        <v>4</v>
      </c>
      <c r="AW11" s="26">
        <f t="shared" si="1"/>
        <v>430</v>
      </c>
      <c r="AX11" s="88">
        <f t="shared" si="2"/>
        <v>4.1646489104116224E-2</v>
      </c>
      <c r="AY11" s="84">
        <f t="shared" si="3"/>
        <v>1453</v>
      </c>
      <c r="AZ11" s="89">
        <f t="shared" si="4"/>
        <v>0.14072639225181599</v>
      </c>
      <c r="BA11" s="84">
        <f t="shared" si="5"/>
        <v>4315</v>
      </c>
      <c r="BB11" s="89">
        <f t="shared" si="6"/>
        <v>0.4179176755447942</v>
      </c>
      <c r="BC11" s="27">
        <f t="shared" si="7"/>
        <v>3008</v>
      </c>
      <c r="BD11" s="89">
        <f t="shared" si="8"/>
        <v>0.29133171912832928</v>
      </c>
      <c r="BE11" s="78"/>
    </row>
    <row r="12" spans="1:57" ht="29.25" customHeight="1" x14ac:dyDescent="0.25">
      <c r="A12" s="80">
        <v>28</v>
      </c>
      <c r="B12" s="81" t="s">
        <v>362</v>
      </c>
      <c r="C12" s="82">
        <v>1</v>
      </c>
      <c r="D12" s="83">
        <v>0</v>
      </c>
      <c r="E12" s="83">
        <v>1</v>
      </c>
      <c r="F12" s="83">
        <v>2</v>
      </c>
      <c r="G12" s="83">
        <v>2</v>
      </c>
      <c r="H12" s="83">
        <v>10</v>
      </c>
      <c r="I12" s="83">
        <v>22</v>
      </c>
      <c r="J12" s="83">
        <v>14</v>
      </c>
      <c r="K12" s="83">
        <v>33</v>
      </c>
      <c r="L12" s="83">
        <v>38</v>
      </c>
      <c r="M12" s="83">
        <v>61</v>
      </c>
      <c r="N12" s="83">
        <v>60</v>
      </c>
      <c r="O12" s="83">
        <v>131</v>
      </c>
      <c r="P12" s="83">
        <v>107</v>
      </c>
      <c r="Q12" s="83">
        <v>211</v>
      </c>
      <c r="R12" s="83">
        <v>176</v>
      </c>
      <c r="S12" s="83">
        <v>320</v>
      </c>
      <c r="T12" s="83">
        <v>257</v>
      </c>
      <c r="U12" s="83">
        <v>434</v>
      </c>
      <c r="V12" s="83">
        <v>368</v>
      </c>
      <c r="W12" s="83">
        <v>809</v>
      </c>
      <c r="X12" s="83">
        <v>601</v>
      </c>
      <c r="Y12" s="83">
        <v>1121</v>
      </c>
      <c r="Z12" s="83">
        <v>911</v>
      </c>
      <c r="AA12" s="83">
        <v>1706</v>
      </c>
      <c r="AB12" s="83">
        <v>1206</v>
      </c>
      <c r="AC12" s="83">
        <v>2179</v>
      </c>
      <c r="AD12" s="83">
        <v>1677</v>
      </c>
      <c r="AE12" s="85">
        <v>2999</v>
      </c>
      <c r="AF12" s="83">
        <v>2040</v>
      </c>
      <c r="AG12" s="85">
        <v>3546</v>
      </c>
      <c r="AH12" s="83">
        <v>2917</v>
      </c>
      <c r="AI12" s="83">
        <v>3575</v>
      </c>
      <c r="AJ12" s="83">
        <v>2344</v>
      </c>
      <c r="AK12" s="83">
        <v>2806</v>
      </c>
      <c r="AL12" s="83">
        <v>1973</v>
      </c>
      <c r="AM12" s="83">
        <v>1636</v>
      </c>
      <c r="AN12" s="83">
        <v>485</v>
      </c>
      <c r="AO12" s="83">
        <v>80</v>
      </c>
      <c r="AP12" s="83">
        <v>0</v>
      </c>
      <c r="AQ12" s="83">
        <v>0</v>
      </c>
      <c r="AR12" s="26">
        <f t="shared" si="9"/>
        <v>36859</v>
      </c>
      <c r="AS12" s="29">
        <v>7.0529999999999999</v>
      </c>
      <c r="AT12" s="29">
        <v>3</v>
      </c>
      <c r="AU12" s="92">
        <v>7.1820000000000004</v>
      </c>
      <c r="AV12" s="93">
        <v>8</v>
      </c>
      <c r="AW12" s="26">
        <f t="shared" si="1"/>
        <v>2248</v>
      </c>
      <c r="AX12" s="88">
        <f t="shared" si="2"/>
        <v>6.0989174964052199E-2</v>
      </c>
      <c r="AY12" s="84">
        <f t="shared" si="3"/>
        <v>6354</v>
      </c>
      <c r="AZ12" s="89">
        <f t="shared" si="4"/>
        <v>0.17238666268753899</v>
      </c>
      <c r="BA12" s="84">
        <f t="shared" si="5"/>
        <v>15358</v>
      </c>
      <c r="BB12" s="89">
        <f t="shared" si="6"/>
        <v>0.41666892753465912</v>
      </c>
      <c r="BC12" s="27">
        <f t="shared" si="7"/>
        <v>9324</v>
      </c>
      <c r="BD12" s="89">
        <f t="shared" si="8"/>
        <v>0.25296399793808838</v>
      </c>
      <c r="BE12" s="78"/>
    </row>
    <row r="13" spans="1:57" ht="29.25" customHeight="1" x14ac:dyDescent="0.25">
      <c r="A13" s="80">
        <v>29</v>
      </c>
      <c r="B13" s="81" t="s">
        <v>64</v>
      </c>
      <c r="C13" s="82">
        <v>0</v>
      </c>
      <c r="D13" s="83">
        <v>0</v>
      </c>
      <c r="E13" s="83">
        <v>0</v>
      </c>
      <c r="F13" s="83">
        <v>0</v>
      </c>
      <c r="G13" s="83">
        <v>0</v>
      </c>
      <c r="H13" s="83">
        <v>2</v>
      </c>
      <c r="I13" s="83">
        <v>3</v>
      </c>
      <c r="J13" s="83">
        <v>5</v>
      </c>
      <c r="K13" s="83">
        <v>8</v>
      </c>
      <c r="L13" s="83">
        <v>19</v>
      </c>
      <c r="M13" s="83">
        <v>17</v>
      </c>
      <c r="N13" s="83">
        <v>33</v>
      </c>
      <c r="O13" s="83">
        <v>64</v>
      </c>
      <c r="P13" s="83">
        <v>71</v>
      </c>
      <c r="Q13" s="83">
        <v>125</v>
      </c>
      <c r="R13" s="83">
        <v>155</v>
      </c>
      <c r="S13" s="83">
        <v>258</v>
      </c>
      <c r="T13" s="83">
        <v>274</v>
      </c>
      <c r="U13" s="83">
        <v>336</v>
      </c>
      <c r="V13" s="83">
        <v>408</v>
      </c>
      <c r="W13" s="83">
        <v>741</v>
      </c>
      <c r="X13" s="83">
        <v>728</v>
      </c>
      <c r="Y13" s="83">
        <v>928</v>
      </c>
      <c r="Z13" s="83">
        <v>1081</v>
      </c>
      <c r="AA13" s="83">
        <v>1509</v>
      </c>
      <c r="AB13" s="83">
        <v>1556</v>
      </c>
      <c r="AC13" s="83">
        <v>2231</v>
      </c>
      <c r="AD13" s="83">
        <v>2176</v>
      </c>
      <c r="AE13" s="83">
        <v>2739</v>
      </c>
      <c r="AF13" s="83">
        <v>2544</v>
      </c>
      <c r="AG13" s="85">
        <v>2979</v>
      </c>
      <c r="AH13" s="83">
        <v>2823</v>
      </c>
      <c r="AI13" s="83">
        <v>3023</v>
      </c>
      <c r="AJ13" s="83">
        <v>2254</v>
      </c>
      <c r="AK13" s="83">
        <v>2223</v>
      </c>
      <c r="AL13" s="83">
        <v>1895</v>
      </c>
      <c r="AM13" s="83">
        <v>1463</v>
      </c>
      <c r="AN13" s="83">
        <v>780</v>
      </c>
      <c r="AO13" s="83">
        <v>374</v>
      </c>
      <c r="AP13" s="83">
        <v>29</v>
      </c>
      <c r="AQ13" s="83">
        <v>0</v>
      </c>
      <c r="AR13" s="26">
        <f t="shared" si="9"/>
        <v>35854</v>
      </c>
      <c r="AS13" s="29">
        <v>7.0229999999999997</v>
      </c>
      <c r="AT13" s="29">
        <v>6</v>
      </c>
      <c r="AU13" s="28">
        <v>7.2089999999999996</v>
      </c>
      <c r="AV13" s="29">
        <v>7</v>
      </c>
      <c r="AW13" s="26">
        <f t="shared" si="1"/>
        <v>1778</v>
      </c>
      <c r="AX13" s="88">
        <f t="shared" si="2"/>
        <v>4.9590003904724719E-2</v>
      </c>
      <c r="AY13" s="84">
        <f t="shared" si="3"/>
        <v>6543</v>
      </c>
      <c r="AZ13" s="89">
        <f t="shared" si="4"/>
        <v>0.18249009873375355</v>
      </c>
      <c r="BA13" s="84">
        <f t="shared" si="5"/>
        <v>15492</v>
      </c>
      <c r="BB13" s="89">
        <f t="shared" si="6"/>
        <v>0.43208568081664528</v>
      </c>
      <c r="BC13" s="27">
        <f t="shared" si="7"/>
        <v>9018</v>
      </c>
      <c r="BD13" s="89">
        <f t="shared" si="8"/>
        <v>0.25152005355051038</v>
      </c>
      <c r="BE13" s="78"/>
    </row>
    <row r="14" spans="1:57" ht="29.25" customHeight="1" x14ac:dyDescent="0.25">
      <c r="A14" s="80">
        <v>30</v>
      </c>
      <c r="B14" s="81" t="s">
        <v>65</v>
      </c>
      <c r="C14" s="82">
        <v>0</v>
      </c>
      <c r="D14" s="83">
        <v>0</v>
      </c>
      <c r="E14" s="83">
        <v>0</v>
      </c>
      <c r="F14" s="83">
        <v>0</v>
      </c>
      <c r="G14" s="83">
        <v>0</v>
      </c>
      <c r="H14" s="83">
        <v>4</v>
      </c>
      <c r="I14" s="83">
        <v>5</v>
      </c>
      <c r="J14" s="83">
        <v>0</v>
      </c>
      <c r="K14" s="83">
        <v>5</v>
      </c>
      <c r="L14" s="83">
        <v>5</v>
      </c>
      <c r="M14" s="83">
        <v>16</v>
      </c>
      <c r="N14" s="83">
        <v>8</v>
      </c>
      <c r="O14" s="83">
        <v>17</v>
      </c>
      <c r="P14" s="83">
        <v>24</v>
      </c>
      <c r="Q14" s="83">
        <v>27</v>
      </c>
      <c r="R14" s="83">
        <v>44</v>
      </c>
      <c r="S14" s="83">
        <v>81</v>
      </c>
      <c r="T14" s="83">
        <v>80</v>
      </c>
      <c r="U14" s="83">
        <v>111</v>
      </c>
      <c r="V14" s="83">
        <v>131</v>
      </c>
      <c r="W14" s="83">
        <v>271</v>
      </c>
      <c r="X14" s="83">
        <v>254</v>
      </c>
      <c r="Y14" s="83">
        <v>337</v>
      </c>
      <c r="Z14" s="83">
        <v>340</v>
      </c>
      <c r="AA14" s="83">
        <v>666</v>
      </c>
      <c r="AB14" s="83">
        <v>661</v>
      </c>
      <c r="AC14" s="83">
        <v>992</v>
      </c>
      <c r="AD14" s="83">
        <v>1011</v>
      </c>
      <c r="AE14" s="83">
        <v>1453</v>
      </c>
      <c r="AF14" s="83">
        <v>1247</v>
      </c>
      <c r="AG14" s="83">
        <v>1696</v>
      </c>
      <c r="AH14" s="83">
        <v>1502</v>
      </c>
      <c r="AI14" s="83">
        <v>1583</v>
      </c>
      <c r="AJ14" s="83">
        <v>1150</v>
      </c>
      <c r="AK14" s="83">
        <v>1222</v>
      </c>
      <c r="AL14" s="83">
        <v>824</v>
      </c>
      <c r="AM14" s="83">
        <v>719</v>
      </c>
      <c r="AN14" s="83">
        <v>352</v>
      </c>
      <c r="AO14" s="83">
        <v>169</v>
      </c>
      <c r="AP14" s="83">
        <v>11</v>
      </c>
      <c r="AQ14" s="145">
        <v>0</v>
      </c>
      <c r="AR14" s="26">
        <f t="shared" si="9"/>
        <v>17018</v>
      </c>
      <c r="AS14" s="29">
        <v>7.0519999999999996</v>
      </c>
      <c r="AT14" s="29">
        <v>4</v>
      </c>
      <c r="AU14" s="28">
        <v>7.3410000000000002</v>
      </c>
      <c r="AV14" s="29">
        <v>5</v>
      </c>
      <c r="AW14" s="26">
        <f t="shared" si="1"/>
        <v>558</v>
      </c>
      <c r="AX14" s="88">
        <f t="shared" si="2"/>
        <v>3.2788811846280408E-2</v>
      </c>
      <c r="AY14" s="84">
        <f t="shared" si="3"/>
        <v>2529</v>
      </c>
      <c r="AZ14" s="89">
        <f t="shared" si="4"/>
        <v>0.14860735691620636</v>
      </c>
      <c r="BA14" s="84">
        <f t="shared" si="5"/>
        <v>7901</v>
      </c>
      <c r="BB14" s="89">
        <f t="shared" si="6"/>
        <v>0.46427312257609588</v>
      </c>
      <c r="BC14" s="27">
        <f t="shared" si="7"/>
        <v>4447</v>
      </c>
      <c r="BD14" s="89">
        <f t="shared" si="8"/>
        <v>0.26131155247385124</v>
      </c>
      <c r="BE14" s="78"/>
    </row>
    <row r="15" spans="1:57" ht="29.25" customHeight="1" x14ac:dyDescent="0.25">
      <c r="A15" s="86"/>
      <c r="B15" s="86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228" t="s">
        <v>375</v>
      </c>
      <c r="AS15" s="141"/>
      <c r="AT15" s="141"/>
      <c r="AU15" s="140"/>
      <c r="AV15" s="141"/>
      <c r="AW15" s="139"/>
      <c r="AX15" s="142"/>
      <c r="AZ15" s="143"/>
      <c r="BB15" s="143"/>
      <c r="BC15" s="144"/>
      <c r="BD15" s="143"/>
      <c r="BE15" s="78"/>
    </row>
    <row r="16" spans="1:57" ht="29.25" customHeight="1" x14ac:dyDescent="0.25">
      <c r="A16" s="86"/>
      <c r="B16" s="86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229"/>
      <c r="AS16" s="141"/>
      <c r="AT16" s="141"/>
      <c r="AU16" s="140"/>
      <c r="AV16" s="141"/>
      <c r="AW16" s="139"/>
      <c r="AX16" s="142"/>
      <c r="AZ16" s="143"/>
      <c r="BB16" s="143"/>
      <c r="BC16" s="144"/>
      <c r="BD16" s="143"/>
      <c r="BE16" s="78"/>
    </row>
    <row r="17" spans="1:57" ht="21" customHeight="1" x14ac:dyDescent="0.25">
      <c r="A17" s="86"/>
      <c r="B17" s="86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230"/>
      <c r="AS17" s="141"/>
      <c r="AT17" s="141"/>
      <c r="AU17" s="140"/>
      <c r="AV17" s="141"/>
      <c r="AW17" s="139"/>
      <c r="AX17" s="142"/>
      <c r="AZ17" s="143"/>
      <c r="BB17" s="143"/>
      <c r="BC17" s="144"/>
      <c r="BD17" s="143"/>
      <c r="BE17" s="78"/>
    </row>
    <row r="18" spans="1:57" s="137" customFormat="1" ht="29.25" customHeight="1" x14ac:dyDescent="0.25">
      <c r="A18" s="128"/>
      <c r="B18" s="128" t="s">
        <v>370</v>
      </c>
      <c r="C18" s="128">
        <v>7</v>
      </c>
      <c r="D18" s="128">
        <v>0</v>
      </c>
      <c r="E18" s="128">
        <v>2</v>
      </c>
      <c r="F18" s="128">
        <v>1</v>
      </c>
      <c r="G18" s="128">
        <v>3</v>
      </c>
      <c r="H18" s="128">
        <v>7</v>
      </c>
      <c r="I18" s="128">
        <v>20</v>
      </c>
      <c r="J18" s="128">
        <v>19</v>
      </c>
      <c r="K18" s="128">
        <v>47</v>
      </c>
      <c r="L18" s="128">
        <v>53</v>
      </c>
      <c r="M18" s="128">
        <v>75</v>
      </c>
      <c r="N18" s="128">
        <v>67</v>
      </c>
      <c r="O18" s="128">
        <v>222</v>
      </c>
      <c r="P18" s="128">
        <v>132</v>
      </c>
      <c r="Q18" s="128">
        <v>262</v>
      </c>
      <c r="R18" s="128">
        <v>201</v>
      </c>
      <c r="S18" s="128">
        <v>461</v>
      </c>
      <c r="T18" s="128">
        <v>267</v>
      </c>
      <c r="U18" s="128">
        <v>503</v>
      </c>
      <c r="V18" s="128">
        <v>281</v>
      </c>
      <c r="W18" s="128">
        <v>949</v>
      </c>
      <c r="X18" s="128">
        <v>452</v>
      </c>
      <c r="Y18" s="128">
        <v>904</v>
      </c>
      <c r="Z18" s="128">
        <v>576</v>
      </c>
      <c r="AA18" s="128">
        <v>1434</v>
      </c>
      <c r="AB18" s="128">
        <v>698</v>
      </c>
      <c r="AC18" s="128">
        <v>1435</v>
      </c>
      <c r="AD18" s="128">
        <v>691</v>
      </c>
      <c r="AE18" s="128">
        <v>1632</v>
      </c>
      <c r="AF18" s="128">
        <v>672</v>
      </c>
      <c r="AG18" s="128">
        <v>1195</v>
      </c>
      <c r="AH18" s="128">
        <v>580</v>
      </c>
      <c r="AI18" s="128">
        <v>967</v>
      </c>
      <c r="AJ18" s="128">
        <v>344</v>
      </c>
      <c r="AK18" s="128">
        <v>495</v>
      </c>
      <c r="AL18" s="128">
        <v>217</v>
      </c>
      <c r="AM18" s="128">
        <v>216</v>
      </c>
      <c r="AN18" s="128">
        <v>26</v>
      </c>
      <c r="AO18" s="128">
        <v>13</v>
      </c>
      <c r="AP18" s="128">
        <v>0</v>
      </c>
      <c r="AQ18" s="128">
        <v>0</v>
      </c>
      <c r="AR18" s="129">
        <f t="shared" ref="AR18" si="10">SUM(C18:AQ18)</f>
        <v>16126</v>
      </c>
      <c r="AS18" s="131"/>
      <c r="AT18" s="131"/>
      <c r="AU18" s="130">
        <v>5.96</v>
      </c>
      <c r="AV18" s="131"/>
      <c r="AW18" s="129">
        <f>SUM(C18:V18)</f>
        <v>2630</v>
      </c>
      <c r="AX18" s="132">
        <f>AW18/AR18</f>
        <v>0.16309066104427633</v>
      </c>
      <c r="AY18" s="133">
        <f>SUM(W18:AB18)</f>
        <v>5013</v>
      </c>
      <c r="AZ18" s="134">
        <f>AY18/AR18</f>
        <v>0.31086444251519285</v>
      </c>
      <c r="BA18" s="133">
        <f>SUM(AC18:AH18)</f>
        <v>6205</v>
      </c>
      <c r="BB18" s="134">
        <f>BA18/AR18</f>
        <v>0.38478233907974702</v>
      </c>
      <c r="BC18" s="135">
        <f>SUM(AJ18:AQ18)</f>
        <v>1311</v>
      </c>
      <c r="BD18" s="134">
        <f>BC18/AR18</f>
        <v>8.12972838893712E-2</v>
      </c>
      <c r="BE18" s="136"/>
    </row>
    <row r="19" spans="1:57" ht="15.75" customHeight="1" x14ac:dyDescent="0.25">
      <c r="A19" s="86"/>
      <c r="B19" s="86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</row>
    <row r="20" spans="1:57" ht="15.75" customHeight="1" x14ac:dyDescent="0.25">
      <c r="A20" s="86"/>
      <c r="B20" s="86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</row>
    <row r="21" spans="1:57" ht="15.75" customHeight="1" x14ac:dyDescent="0.25">
      <c r="A21" s="86"/>
      <c r="B21" s="86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</row>
    <row r="22" spans="1:57" ht="15.75" customHeight="1" x14ac:dyDescent="0.25">
      <c r="A22" s="86"/>
      <c r="B22" s="8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</row>
    <row r="23" spans="1:57" ht="15.75" customHeight="1" x14ac:dyDescent="0.25">
      <c r="A23" s="86"/>
      <c r="B23" s="8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</row>
    <row r="24" spans="1:57" ht="15.75" customHeight="1" x14ac:dyDescent="0.25">
      <c r="A24" s="86"/>
      <c r="B24" s="8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</row>
    <row r="25" spans="1:57" ht="15.75" customHeight="1" x14ac:dyDescent="0.25">
      <c r="A25" s="86"/>
      <c r="B25" s="86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</row>
    <row r="26" spans="1:57" ht="15.75" customHeight="1" x14ac:dyDescent="0.25">
      <c r="A26" s="86"/>
      <c r="B26" s="86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</row>
    <row r="27" spans="1:57" ht="15.75" customHeight="1" x14ac:dyDescent="0.25">
      <c r="A27" s="86"/>
      <c r="B27" s="86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</row>
    <row r="28" spans="1:57" ht="15.75" customHeight="1" x14ac:dyDescent="0.25">
      <c r="A28" s="86"/>
      <c r="B28" s="86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</row>
    <row r="29" spans="1:57" ht="15.75" customHeight="1" x14ac:dyDescent="0.25">
      <c r="A29" s="86"/>
      <c r="B29" s="86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</row>
    <row r="30" spans="1:57" ht="15.75" customHeight="1" x14ac:dyDescent="0.25">
      <c r="A30" s="86"/>
      <c r="B30" s="86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</row>
  </sheetData>
  <mergeCells count="16">
    <mergeCell ref="AR15:AR17"/>
    <mergeCell ref="A1:BD1"/>
    <mergeCell ref="A2:BD2"/>
    <mergeCell ref="A3:A5"/>
    <mergeCell ref="B3:B5"/>
    <mergeCell ref="AR3:AR5"/>
    <mergeCell ref="AS4:AS5"/>
    <mergeCell ref="AT4:AT5"/>
    <mergeCell ref="AU4:AU5"/>
    <mergeCell ref="AS3:AT3"/>
    <mergeCell ref="AU3:BD3"/>
    <mergeCell ref="AW4:AX4"/>
    <mergeCell ref="AY4:AZ4"/>
    <mergeCell ref="BA4:BB4"/>
    <mergeCell ref="BC4:BD4"/>
    <mergeCell ref="AV4:AV5"/>
  </mergeCells>
  <pageMargins left="0.62121212121212122" right="0.15748031496062992" top="0.52734375" bottom="0.546875" header="0" footer="0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6A64-461B-49FC-9DB8-7ED095ED3274}">
  <dimension ref="A1:N36"/>
  <sheetViews>
    <sheetView view="pageLayout" zoomScale="85" zoomScaleNormal="100" zoomScalePageLayoutView="85" workbookViewId="0">
      <selection activeCell="A3" sqref="A3:G26"/>
    </sheetView>
  </sheetViews>
  <sheetFormatPr defaultRowHeight="15.75" x14ac:dyDescent="0.25"/>
  <cols>
    <col min="1" max="1" width="21.7109375" style="168" customWidth="1"/>
    <col min="2" max="2" width="8.140625" style="185" customWidth="1"/>
    <col min="3" max="3" width="8.140625" style="186" customWidth="1"/>
    <col min="4" max="4" width="8.140625" style="168" customWidth="1"/>
    <col min="5" max="5" width="8.140625" style="186" customWidth="1"/>
    <col min="6" max="7" width="8.140625" style="168" customWidth="1"/>
    <col min="8" max="8" width="19.5703125" style="168" customWidth="1"/>
    <col min="9" max="14" width="7" style="168" customWidth="1"/>
    <col min="15" max="16384" width="9.140625" style="168"/>
  </cols>
  <sheetData>
    <row r="1" spans="1:14" x14ac:dyDescent="0.25">
      <c r="A1" s="247" t="s">
        <v>430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x14ac:dyDescent="0.25">
      <c r="A2" s="246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x14ac:dyDescent="0.25">
      <c r="A3" s="248" t="s">
        <v>237</v>
      </c>
      <c r="B3" s="251" t="s">
        <v>431</v>
      </c>
      <c r="C3" s="251"/>
      <c r="D3" s="250" t="s">
        <v>432</v>
      </c>
      <c r="E3" s="250"/>
      <c r="F3" s="250" t="s">
        <v>433</v>
      </c>
      <c r="G3" s="250"/>
      <c r="H3" s="169"/>
      <c r="I3" s="251" t="s">
        <v>431</v>
      </c>
      <c r="J3" s="251"/>
      <c r="K3" s="250" t="s">
        <v>432</v>
      </c>
      <c r="L3" s="250"/>
      <c r="M3" s="250" t="s">
        <v>433</v>
      </c>
      <c r="N3" s="250"/>
    </row>
    <row r="4" spans="1:14" x14ac:dyDescent="0.25">
      <c r="A4" s="249"/>
      <c r="B4" s="173" t="s">
        <v>3</v>
      </c>
      <c r="C4" s="172" t="s">
        <v>4</v>
      </c>
      <c r="D4" s="173" t="s">
        <v>3</v>
      </c>
      <c r="E4" s="172" t="s">
        <v>4</v>
      </c>
      <c r="F4" s="173" t="s">
        <v>434</v>
      </c>
      <c r="G4" s="171" t="s">
        <v>4</v>
      </c>
      <c r="H4" s="172" t="s">
        <v>237</v>
      </c>
      <c r="I4" s="173" t="s">
        <v>3</v>
      </c>
      <c r="J4" s="172" t="s">
        <v>4</v>
      </c>
      <c r="K4" s="173" t="s">
        <v>3</v>
      </c>
      <c r="L4" s="172" t="s">
        <v>4</v>
      </c>
      <c r="M4" s="173" t="s">
        <v>434</v>
      </c>
      <c r="N4" s="171" t="s">
        <v>4</v>
      </c>
    </row>
    <row r="5" spans="1:14" ht="14.25" customHeight="1" x14ac:dyDescent="0.25">
      <c r="A5" s="174" t="s">
        <v>239</v>
      </c>
      <c r="B5" s="175">
        <v>7.0810000000000004</v>
      </c>
      <c r="C5" s="178">
        <v>29</v>
      </c>
      <c r="D5" s="175">
        <v>7.4370000000000003</v>
      </c>
      <c r="E5" s="178">
        <v>2</v>
      </c>
      <c r="F5" s="177">
        <v>-0.35599999999999987</v>
      </c>
      <c r="G5" s="176">
        <v>63</v>
      </c>
      <c r="H5" s="174" t="s">
        <v>437</v>
      </c>
      <c r="I5" s="175">
        <v>6.6820000000000004</v>
      </c>
      <c r="J5" s="178">
        <v>58</v>
      </c>
      <c r="K5" s="175">
        <v>6.0190000000000001</v>
      </c>
      <c r="L5" s="178">
        <v>45</v>
      </c>
      <c r="M5" s="177">
        <v>0.66300000000000026</v>
      </c>
      <c r="N5" s="176">
        <v>31</v>
      </c>
    </row>
    <row r="6" spans="1:14" ht="14.25" customHeight="1" x14ac:dyDescent="0.25">
      <c r="A6" s="174" t="s">
        <v>446</v>
      </c>
      <c r="B6" s="175">
        <v>7.1959999999999997</v>
      </c>
      <c r="C6" s="178">
        <v>23</v>
      </c>
      <c r="D6" s="175">
        <v>7.3559999999999999</v>
      </c>
      <c r="E6" s="178">
        <v>4</v>
      </c>
      <c r="F6" s="177">
        <v>-0.16000000000000014</v>
      </c>
      <c r="G6" s="176">
        <v>62</v>
      </c>
      <c r="H6" s="174" t="s">
        <v>447</v>
      </c>
      <c r="I6" s="175">
        <v>6.7309999999999999</v>
      </c>
      <c r="J6" s="178">
        <v>54</v>
      </c>
      <c r="K6" s="175">
        <v>6</v>
      </c>
      <c r="L6" s="178">
        <v>46</v>
      </c>
      <c r="M6" s="177">
        <v>0.73099999999999987</v>
      </c>
      <c r="N6" s="176">
        <v>30</v>
      </c>
    </row>
    <row r="7" spans="1:14" ht="14.25" customHeight="1" x14ac:dyDescent="0.25">
      <c r="A7" s="174" t="s">
        <v>240</v>
      </c>
      <c r="B7" s="175">
        <v>7.657</v>
      </c>
      <c r="C7" s="178">
        <v>2</v>
      </c>
      <c r="D7" s="175">
        <v>7.6879999999999997</v>
      </c>
      <c r="E7" s="178">
        <v>1</v>
      </c>
      <c r="F7" s="177">
        <v>-3.0999999999999694E-2</v>
      </c>
      <c r="G7" s="176">
        <v>61</v>
      </c>
      <c r="H7" s="174" t="s">
        <v>436</v>
      </c>
      <c r="I7" s="175">
        <v>7.3</v>
      </c>
      <c r="J7" s="178">
        <v>19</v>
      </c>
      <c r="K7" s="175">
        <v>6.5579999999999998</v>
      </c>
      <c r="L7" s="178">
        <v>23</v>
      </c>
      <c r="M7" s="177">
        <v>0.74199999999999999</v>
      </c>
      <c r="N7" s="176">
        <v>29</v>
      </c>
    </row>
    <row r="8" spans="1:14" ht="14.25" customHeight="1" x14ac:dyDescent="0.25">
      <c r="A8" s="174" t="s">
        <v>462</v>
      </c>
      <c r="B8" s="175">
        <v>6.9530000000000003</v>
      </c>
      <c r="C8" s="178">
        <v>39</v>
      </c>
      <c r="D8" s="175">
        <v>6.9630000000000001</v>
      </c>
      <c r="E8" s="178">
        <v>12</v>
      </c>
      <c r="F8" s="177">
        <v>-9.9999999999997868E-3</v>
      </c>
      <c r="G8" s="176">
        <v>60</v>
      </c>
      <c r="H8" s="174" t="s">
        <v>463</v>
      </c>
      <c r="I8" s="175">
        <v>6.9530000000000003</v>
      </c>
      <c r="J8" s="178">
        <v>40</v>
      </c>
      <c r="K8" s="175">
        <v>6.1980000000000004</v>
      </c>
      <c r="L8" s="178">
        <v>38</v>
      </c>
      <c r="M8" s="177">
        <v>0.75499999999999989</v>
      </c>
      <c r="N8" s="176">
        <v>28</v>
      </c>
    </row>
    <row r="9" spans="1:14" ht="14.25" customHeight="1" x14ac:dyDescent="0.25">
      <c r="A9" s="174" t="s">
        <v>468</v>
      </c>
      <c r="B9" s="175">
        <v>7.3330000000000002</v>
      </c>
      <c r="C9" s="178">
        <v>17</v>
      </c>
      <c r="D9" s="175">
        <v>7.3410000000000002</v>
      </c>
      <c r="E9" s="178">
        <v>5</v>
      </c>
      <c r="F9" s="177">
        <v>-8.0000000000000071E-3</v>
      </c>
      <c r="G9" s="176">
        <v>59</v>
      </c>
      <c r="H9" s="174" t="s">
        <v>466</v>
      </c>
      <c r="I9" s="175">
        <v>6.6150000000000002</v>
      </c>
      <c r="J9" s="178">
        <v>61</v>
      </c>
      <c r="K9" s="175">
        <v>5.7949999999999999</v>
      </c>
      <c r="L9" s="178">
        <v>54</v>
      </c>
      <c r="M9" s="177">
        <v>0.82000000000000028</v>
      </c>
      <c r="N9" s="176">
        <v>27</v>
      </c>
    </row>
    <row r="10" spans="1:14" ht="14.25" customHeight="1" x14ac:dyDescent="0.25">
      <c r="A10" s="174" t="s">
        <v>474</v>
      </c>
      <c r="B10" s="175">
        <v>6.8890000000000002</v>
      </c>
      <c r="C10" s="178">
        <v>42</v>
      </c>
      <c r="D10" s="175">
        <v>6.8860000000000001</v>
      </c>
      <c r="E10" s="178">
        <v>14</v>
      </c>
      <c r="F10" s="177">
        <v>3.0000000000001137E-3</v>
      </c>
      <c r="G10" s="176">
        <v>58</v>
      </c>
      <c r="H10" s="174" t="s">
        <v>475</v>
      </c>
      <c r="I10" s="175">
        <v>7.26</v>
      </c>
      <c r="J10" s="178">
        <v>20</v>
      </c>
      <c r="K10" s="175">
        <v>6.41</v>
      </c>
      <c r="L10" s="178">
        <v>31</v>
      </c>
      <c r="M10" s="177">
        <v>0.84999999999999964</v>
      </c>
      <c r="N10" s="176">
        <v>26</v>
      </c>
    </row>
    <row r="11" spans="1:14" ht="14.25" customHeight="1" x14ac:dyDescent="0.25">
      <c r="A11" s="174" t="s">
        <v>435</v>
      </c>
      <c r="B11" s="175">
        <v>7.1609999999999996</v>
      </c>
      <c r="C11" s="178">
        <v>24</v>
      </c>
      <c r="D11" s="175">
        <v>7.0819999999999999</v>
      </c>
      <c r="E11" s="178">
        <v>10</v>
      </c>
      <c r="F11" s="177">
        <v>7.8999999999999737E-2</v>
      </c>
      <c r="G11" s="176">
        <v>57</v>
      </c>
      <c r="H11" s="174" t="s">
        <v>471</v>
      </c>
      <c r="I11" s="175">
        <v>7.0449999999999999</v>
      </c>
      <c r="J11" s="178">
        <v>32</v>
      </c>
      <c r="K11" s="175">
        <v>6.1890000000000001</v>
      </c>
      <c r="L11" s="178">
        <v>40</v>
      </c>
      <c r="M11" s="177">
        <v>0.85599999999999987</v>
      </c>
      <c r="N11" s="176">
        <v>25</v>
      </c>
    </row>
    <row r="12" spans="1:14" ht="14.25" customHeight="1" x14ac:dyDescent="0.25">
      <c r="A12" s="174" t="s">
        <v>464</v>
      </c>
      <c r="B12" s="175">
        <v>6.8179999999999996</v>
      </c>
      <c r="C12" s="178">
        <v>50</v>
      </c>
      <c r="D12" s="175">
        <v>6.718</v>
      </c>
      <c r="E12" s="178">
        <v>18</v>
      </c>
      <c r="F12" s="177">
        <v>9.9999999999999645E-2</v>
      </c>
      <c r="G12" s="176">
        <v>56</v>
      </c>
      <c r="H12" s="174" t="s">
        <v>482</v>
      </c>
      <c r="I12" s="175">
        <v>7.5250000000000004</v>
      </c>
      <c r="J12" s="178">
        <v>8</v>
      </c>
      <c r="K12" s="175">
        <v>6.6379999999999999</v>
      </c>
      <c r="L12" s="178">
        <v>20</v>
      </c>
      <c r="M12" s="177">
        <v>0.88700000000000045</v>
      </c>
      <c r="N12" s="176">
        <v>24</v>
      </c>
    </row>
    <row r="13" spans="1:14" ht="14.25" customHeight="1" x14ac:dyDescent="0.25">
      <c r="A13" s="174" t="s">
        <v>478</v>
      </c>
      <c r="B13" s="175">
        <v>7.056</v>
      </c>
      <c r="C13" s="178">
        <v>31</v>
      </c>
      <c r="D13" s="175">
        <v>6.915</v>
      </c>
      <c r="E13" s="178">
        <v>13</v>
      </c>
      <c r="F13" s="177">
        <v>0.14100000000000001</v>
      </c>
      <c r="G13" s="176">
        <v>55</v>
      </c>
      <c r="H13" s="174" t="s">
        <v>454</v>
      </c>
      <c r="I13" s="175">
        <v>7.5650000000000004</v>
      </c>
      <c r="J13" s="178">
        <v>6</v>
      </c>
      <c r="K13" s="175">
        <v>6.6520000000000001</v>
      </c>
      <c r="L13" s="178">
        <v>19</v>
      </c>
      <c r="M13" s="177">
        <v>0.91300000000000026</v>
      </c>
      <c r="N13" s="176">
        <v>23</v>
      </c>
    </row>
    <row r="14" spans="1:14" ht="14.25" customHeight="1" x14ac:dyDescent="0.25">
      <c r="A14" s="174" t="s">
        <v>483</v>
      </c>
      <c r="B14" s="175">
        <v>6.9850000000000003</v>
      </c>
      <c r="C14" s="178">
        <v>36</v>
      </c>
      <c r="D14" s="175">
        <v>6.8209999999999997</v>
      </c>
      <c r="E14" s="178">
        <v>17</v>
      </c>
      <c r="F14" s="177">
        <v>0.16400000000000059</v>
      </c>
      <c r="G14" s="176">
        <v>54</v>
      </c>
      <c r="H14" s="174" t="s">
        <v>456</v>
      </c>
      <c r="I14" s="175">
        <v>6.8890000000000002</v>
      </c>
      <c r="J14" s="178">
        <v>43</v>
      </c>
      <c r="K14" s="175">
        <v>5.9740000000000002</v>
      </c>
      <c r="L14" s="178">
        <v>47</v>
      </c>
      <c r="M14" s="177">
        <v>0.91500000000000004</v>
      </c>
      <c r="N14" s="176">
        <v>22</v>
      </c>
    </row>
    <row r="15" spans="1:14" ht="14.25" customHeight="1" x14ac:dyDescent="0.25">
      <c r="A15" s="174" t="s">
        <v>440</v>
      </c>
      <c r="B15" s="175">
        <v>7.5860000000000003</v>
      </c>
      <c r="C15" s="178">
        <v>5</v>
      </c>
      <c r="D15" s="175">
        <v>7.3630000000000004</v>
      </c>
      <c r="E15" s="178">
        <v>3</v>
      </c>
      <c r="F15" s="177">
        <v>0.22299999999999986</v>
      </c>
      <c r="G15" s="176">
        <v>53</v>
      </c>
      <c r="H15" s="174" t="s">
        <v>452</v>
      </c>
      <c r="I15" s="175">
        <v>7.31</v>
      </c>
      <c r="J15" s="178">
        <v>18</v>
      </c>
      <c r="K15" s="175">
        <v>6.3410000000000002</v>
      </c>
      <c r="L15" s="178">
        <v>34</v>
      </c>
      <c r="M15" s="177">
        <v>0.96899999999999942</v>
      </c>
      <c r="N15" s="176">
        <v>21</v>
      </c>
    </row>
    <row r="16" spans="1:14" ht="14.25" customHeight="1" x14ac:dyDescent="0.25">
      <c r="A16" s="174" t="s">
        <v>458</v>
      </c>
      <c r="B16" s="175">
        <v>6.7640000000000002</v>
      </c>
      <c r="C16" s="178">
        <v>53</v>
      </c>
      <c r="D16" s="175">
        <v>6.5369999999999999</v>
      </c>
      <c r="E16" s="178">
        <v>24</v>
      </c>
      <c r="F16" s="177">
        <v>0.22700000000000031</v>
      </c>
      <c r="G16" s="176">
        <v>52</v>
      </c>
      <c r="H16" s="174" t="s">
        <v>467</v>
      </c>
      <c r="I16" s="175">
        <v>7.1</v>
      </c>
      <c r="J16" s="178">
        <v>28</v>
      </c>
      <c r="K16" s="175">
        <v>6.0960000000000001</v>
      </c>
      <c r="L16" s="178">
        <v>41</v>
      </c>
      <c r="M16" s="177">
        <v>1.0039999999999996</v>
      </c>
      <c r="N16" s="176">
        <v>20</v>
      </c>
    </row>
    <row r="17" spans="1:14" ht="14.25" customHeight="1" x14ac:dyDescent="0.25">
      <c r="A17" s="174" t="s">
        <v>439</v>
      </c>
      <c r="B17" s="175">
        <v>7.4169999999999998</v>
      </c>
      <c r="C17" s="178">
        <v>14</v>
      </c>
      <c r="D17" s="175">
        <v>7.1820000000000004</v>
      </c>
      <c r="E17" s="178">
        <v>8</v>
      </c>
      <c r="F17" s="177">
        <v>0.23499999999999943</v>
      </c>
      <c r="G17" s="176">
        <v>51</v>
      </c>
      <c r="H17" s="174" t="s">
        <v>488</v>
      </c>
      <c r="I17" s="175">
        <v>6.87</v>
      </c>
      <c r="J17" s="178">
        <v>45</v>
      </c>
      <c r="K17" s="175">
        <v>5.8230000000000004</v>
      </c>
      <c r="L17" s="178">
        <v>51</v>
      </c>
      <c r="M17" s="177">
        <v>1.0469999999999997</v>
      </c>
      <c r="N17" s="176">
        <v>19</v>
      </c>
    </row>
    <row r="18" spans="1:14" ht="14.25" customHeight="1" x14ac:dyDescent="0.25">
      <c r="A18" s="174" t="s">
        <v>442</v>
      </c>
      <c r="B18" s="175">
        <v>6.5380000000000003</v>
      </c>
      <c r="C18" s="178">
        <v>63</v>
      </c>
      <c r="D18" s="175">
        <v>6.2709999999999999</v>
      </c>
      <c r="E18" s="178">
        <v>35</v>
      </c>
      <c r="F18" s="177">
        <v>0.26700000000000035</v>
      </c>
      <c r="G18" s="176">
        <v>50</v>
      </c>
      <c r="H18" s="174" t="s">
        <v>487</v>
      </c>
      <c r="I18" s="175">
        <v>6.9589999999999996</v>
      </c>
      <c r="J18" s="178">
        <v>38</v>
      </c>
      <c r="K18" s="175">
        <v>5.8970000000000002</v>
      </c>
      <c r="L18" s="178">
        <v>49</v>
      </c>
      <c r="M18" s="177">
        <v>1.0619999999999994</v>
      </c>
      <c r="N18" s="176">
        <v>18</v>
      </c>
    </row>
    <row r="19" spans="1:14" ht="14.25" customHeight="1" x14ac:dyDescent="0.25">
      <c r="A19" s="174" t="s">
        <v>465</v>
      </c>
      <c r="B19" s="175">
        <v>6.8840000000000003</v>
      </c>
      <c r="C19" s="178">
        <v>44</v>
      </c>
      <c r="D19" s="175">
        <v>6.6120000000000001</v>
      </c>
      <c r="E19" s="178">
        <v>21</v>
      </c>
      <c r="F19" s="177">
        <v>0.27200000000000024</v>
      </c>
      <c r="G19" s="176">
        <v>49</v>
      </c>
      <c r="H19" s="174" t="s">
        <v>470</v>
      </c>
      <c r="I19" s="175">
        <v>7.14</v>
      </c>
      <c r="J19" s="178">
        <v>25</v>
      </c>
      <c r="K19" s="175">
        <v>6.069</v>
      </c>
      <c r="L19" s="178">
        <v>43</v>
      </c>
      <c r="M19" s="177">
        <v>1.0709999999999997</v>
      </c>
      <c r="N19" s="176">
        <v>17</v>
      </c>
    </row>
    <row r="20" spans="1:14" ht="14.25" customHeight="1" x14ac:dyDescent="0.25">
      <c r="A20" s="174" t="s">
        <v>443</v>
      </c>
      <c r="B20" s="175">
        <v>6.7930000000000001</v>
      </c>
      <c r="C20" s="178">
        <v>51</v>
      </c>
      <c r="D20" s="175">
        <v>6.5069999999999997</v>
      </c>
      <c r="E20" s="178">
        <v>27</v>
      </c>
      <c r="F20" s="177">
        <v>0.28600000000000048</v>
      </c>
      <c r="G20" s="176">
        <v>48</v>
      </c>
      <c r="H20" s="174" t="s">
        <v>472</v>
      </c>
      <c r="I20" s="175">
        <v>6.867</v>
      </c>
      <c r="J20" s="178">
        <v>46</v>
      </c>
      <c r="K20" s="175">
        <v>5.7350000000000003</v>
      </c>
      <c r="L20" s="178">
        <v>57</v>
      </c>
      <c r="M20" s="177">
        <v>1.1319999999999997</v>
      </c>
      <c r="N20" s="176">
        <v>16</v>
      </c>
    </row>
    <row r="21" spans="1:14" ht="14.25" customHeight="1" x14ac:dyDescent="0.25">
      <c r="A21" s="174" t="s">
        <v>438</v>
      </c>
      <c r="B21" s="175">
        <v>6.67</v>
      </c>
      <c r="C21" s="178">
        <v>59</v>
      </c>
      <c r="D21" s="175">
        <v>6.3659999999999997</v>
      </c>
      <c r="E21" s="178">
        <v>33</v>
      </c>
      <c r="F21" s="177">
        <v>0.30400000000000027</v>
      </c>
      <c r="G21" s="176">
        <v>47</v>
      </c>
      <c r="H21" s="174" t="s">
        <v>481</v>
      </c>
      <c r="I21" s="175">
        <v>7.3739999999999997</v>
      </c>
      <c r="J21" s="178">
        <v>16</v>
      </c>
      <c r="K21" s="175">
        <v>6.2329999999999997</v>
      </c>
      <c r="L21" s="178">
        <v>36</v>
      </c>
      <c r="M21" s="177">
        <v>1.141</v>
      </c>
      <c r="N21" s="176">
        <v>15</v>
      </c>
    </row>
    <row r="22" spans="1:14" ht="14.25" customHeight="1" x14ac:dyDescent="0.25">
      <c r="A22" s="174" t="s">
        <v>493</v>
      </c>
      <c r="B22" s="175">
        <v>6.851</v>
      </c>
      <c r="C22" s="178">
        <v>48</v>
      </c>
      <c r="D22" s="175">
        <v>6.5330000000000004</v>
      </c>
      <c r="E22" s="178">
        <v>25</v>
      </c>
      <c r="F22" s="177">
        <v>0.31799999999999962</v>
      </c>
      <c r="G22" s="176">
        <v>46</v>
      </c>
      <c r="H22" s="174" t="s">
        <v>469</v>
      </c>
      <c r="I22" s="175">
        <v>7.056</v>
      </c>
      <c r="J22" s="178">
        <v>30</v>
      </c>
      <c r="K22" s="175">
        <v>5.9139999999999997</v>
      </c>
      <c r="L22" s="178">
        <v>48</v>
      </c>
      <c r="M22" s="177">
        <v>1.1420000000000003</v>
      </c>
      <c r="N22" s="176">
        <v>14</v>
      </c>
    </row>
    <row r="23" spans="1:14" ht="14.25" customHeight="1" x14ac:dyDescent="0.25">
      <c r="A23" s="174" t="s">
        <v>460</v>
      </c>
      <c r="B23" s="175">
        <v>7.5350000000000001</v>
      </c>
      <c r="C23" s="178">
        <v>7</v>
      </c>
      <c r="D23" s="175">
        <v>7.2089999999999996</v>
      </c>
      <c r="E23" s="178">
        <v>7</v>
      </c>
      <c r="F23" s="177">
        <v>0.32600000000000051</v>
      </c>
      <c r="G23" s="176">
        <v>45</v>
      </c>
      <c r="H23" s="174" t="s">
        <v>477</v>
      </c>
      <c r="I23" s="175">
        <v>7.4219999999999997</v>
      </c>
      <c r="J23" s="178">
        <v>13</v>
      </c>
      <c r="K23" s="175">
        <v>6.226</v>
      </c>
      <c r="L23" s="178">
        <v>37</v>
      </c>
      <c r="M23" s="177">
        <v>1.1959999999999997</v>
      </c>
      <c r="N23" s="176">
        <v>13</v>
      </c>
    </row>
    <row r="24" spans="1:14" ht="14.25" customHeight="1" x14ac:dyDescent="0.25">
      <c r="A24" s="174" t="s">
        <v>476</v>
      </c>
      <c r="B24" s="175">
        <v>6.9409999999999998</v>
      </c>
      <c r="C24" s="178">
        <v>41</v>
      </c>
      <c r="D24" s="175">
        <v>6.5609999999999999</v>
      </c>
      <c r="E24" s="178">
        <v>22</v>
      </c>
      <c r="F24" s="177">
        <v>0.37999999999999989</v>
      </c>
      <c r="G24" s="176">
        <v>44</v>
      </c>
      <c r="H24" s="174" t="s">
        <v>486</v>
      </c>
      <c r="I24" s="175">
        <v>7.6050000000000004</v>
      </c>
      <c r="J24" s="178">
        <v>4</v>
      </c>
      <c r="K24" s="175">
        <v>6.3920000000000003</v>
      </c>
      <c r="L24" s="178">
        <v>32</v>
      </c>
      <c r="M24" s="177">
        <v>1.2130000000000001</v>
      </c>
      <c r="N24" s="176">
        <v>12</v>
      </c>
    </row>
    <row r="25" spans="1:14" ht="14.25" customHeight="1" x14ac:dyDescent="0.25">
      <c r="A25" s="183" t="s">
        <v>238</v>
      </c>
      <c r="B25" s="180">
        <v>7.4740000000000002</v>
      </c>
      <c r="C25" s="179">
        <v>10</v>
      </c>
      <c r="D25" s="180">
        <v>7.0830000000000002</v>
      </c>
      <c r="E25" s="179">
        <v>9</v>
      </c>
      <c r="F25" s="181">
        <v>0.39100000000000001</v>
      </c>
      <c r="G25" s="182">
        <v>43</v>
      </c>
      <c r="H25" s="174" t="s">
        <v>457</v>
      </c>
      <c r="I25" s="175">
        <v>6.9969999999999999</v>
      </c>
      <c r="J25" s="178">
        <v>35</v>
      </c>
      <c r="K25" s="175">
        <v>5.76</v>
      </c>
      <c r="L25" s="178">
        <v>55</v>
      </c>
      <c r="M25" s="177">
        <v>1.2370000000000001</v>
      </c>
      <c r="N25" s="176">
        <v>11</v>
      </c>
    </row>
    <row r="26" spans="1:14" ht="14.25" customHeight="1" x14ac:dyDescent="0.25">
      <c r="A26" s="174" t="s">
        <v>455</v>
      </c>
      <c r="B26" s="175">
        <v>7.6260000000000003</v>
      </c>
      <c r="C26" s="178">
        <v>3</v>
      </c>
      <c r="D26" s="175">
        <v>7.2140000000000004</v>
      </c>
      <c r="E26" s="178">
        <v>6</v>
      </c>
      <c r="F26" s="177">
        <v>0.41199999999999992</v>
      </c>
      <c r="G26" s="176">
        <v>42</v>
      </c>
      <c r="H26" s="174" t="s">
        <v>450</v>
      </c>
      <c r="I26" s="175">
        <v>6.8650000000000002</v>
      </c>
      <c r="J26" s="178">
        <v>47</v>
      </c>
      <c r="K26" s="175">
        <v>5.6020000000000003</v>
      </c>
      <c r="L26" s="178">
        <v>58</v>
      </c>
      <c r="M26" s="177">
        <v>1.2629999999999999</v>
      </c>
      <c r="N26" s="176">
        <v>10</v>
      </c>
    </row>
    <row r="27" spans="1:14" ht="14.25" customHeight="1" x14ac:dyDescent="0.25">
      <c r="A27" s="174" t="s">
        <v>453</v>
      </c>
      <c r="B27" s="175">
        <v>7.032</v>
      </c>
      <c r="C27" s="178">
        <v>33</v>
      </c>
      <c r="D27" s="175">
        <v>6.5309999999999997</v>
      </c>
      <c r="E27" s="178">
        <v>26</v>
      </c>
      <c r="F27" s="177">
        <v>0.50100000000000033</v>
      </c>
      <c r="G27" s="176">
        <v>41</v>
      </c>
      <c r="H27" s="174" t="s">
        <v>461</v>
      </c>
      <c r="I27" s="175">
        <v>6.7210000000000001</v>
      </c>
      <c r="J27" s="178">
        <v>55</v>
      </c>
      <c r="K27" s="175">
        <v>5.4059999999999997</v>
      </c>
      <c r="L27" s="178">
        <v>60</v>
      </c>
      <c r="M27" s="177">
        <v>1.3150000000000004</v>
      </c>
      <c r="N27" s="176">
        <v>9</v>
      </c>
    </row>
    <row r="28" spans="1:14" ht="14.25" customHeight="1" x14ac:dyDescent="0.25">
      <c r="A28" s="174" t="s">
        <v>451</v>
      </c>
      <c r="B28" s="175">
        <v>6.5839999999999996</v>
      </c>
      <c r="C28" s="178">
        <v>62</v>
      </c>
      <c r="D28" s="175">
        <v>6.0709999999999997</v>
      </c>
      <c r="E28" s="178">
        <v>42</v>
      </c>
      <c r="F28" s="177">
        <v>0.5129999999999999</v>
      </c>
      <c r="G28" s="176">
        <v>40</v>
      </c>
      <c r="H28" s="174" t="s">
        <v>489</v>
      </c>
      <c r="I28" s="175">
        <v>7.2359999999999998</v>
      </c>
      <c r="J28" s="178">
        <v>21</v>
      </c>
      <c r="K28" s="175">
        <v>5.8220000000000001</v>
      </c>
      <c r="L28" s="178">
        <v>52</v>
      </c>
      <c r="M28" s="177">
        <v>1.4139999999999997</v>
      </c>
      <c r="N28" s="176">
        <v>8</v>
      </c>
    </row>
    <row r="29" spans="1:14" ht="14.25" customHeight="1" x14ac:dyDescent="0.25">
      <c r="A29" s="174" t="s">
        <v>448</v>
      </c>
      <c r="B29" s="175">
        <v>6.9829999999999997</v>
      </c>
      <c r="C29" s="178">
        <v>37</v>
      </c>
      <c r="D29" s="175">
        <v>6.4489999999999998</v>
      </c>
      <c r="E29" s="178">
        <v>30</v>
      </c>
      <c r="F29" s="177">
        <v>0.53399999999999981</v>
      </c>
      <c r="G29" s="176">
        <v>39</v>
      </c>
      <c r="H29" s="174" t="s">
        <v>479</v>
      </c>
      <c r="I29" s="175">
        <v>7.2329999999999997</v>
      </c>
      <c r="J29" s="178">
        <v>22</v>
      </c>
      <c r="K29" s="175">
        <v>5.7960000000000003</v>
      </c>
      <c r="L29" s="178">
        <v>53</v>
      </c>
      <c r="M29" s="177">
        <v>1.4369999999999994</v>
      </c>
      <c r="N29" s="176">
        <v>7</v>
      </c>
    </row>
    <row r="30" spans="1:14" ht="14.25" customHeight="1" x14ac:dyDescent="0.25">
      <c r="A30" s="174" t="s">
        <v>480</v>
      </c>
      <c r="B30" s="175">
        <v>7.0179999999999998</v>
      </c>
      <c r="C30" s="178">
        <v>34</v>
      </c>
      <c r="D30" s="175">
        <v>6.4669999999999996</v>
      </c>
      <c r="E30" s="178">
        <v>29</v>
      </c>
      <c r="F30" s="177">
        <v>0.55100000000000016</v>
      </c>
      <c r="G30" s="176">
        <v>38</v>
      </c>
      <c r="H30" s="174" t="s">
        <v>490</v>
      </c>
      <c r="I30" s="175">
        <v>6.7030000000000003</v>
      </c>
      <c r="J30" s="178">
        <v>56</v>
      </c>
      <c r="K30" s="175">
        <v>5.2519999999999998</v>
      </c>
      <c r="L30" s="178">
        <v>62</v>
      </c>
      <c r="M30" s="177">
        <v>1.4510000000000005</v>
      </c>
      <c r="N30" s="176">
        <v>6</v>
      </c>
    </row>
    <row r="31" spans="1:14" ht="14.25" customHeight="1" x14ac:dyDescent="0.25">
      <c r="A31" s="174" t="s">
        <v>445</v>
      </c>
      <c r="B31" s="175">
        <v>6.7830000000000004</v>
      </c>
      <c r="C31" s="178">
        <v>52</v>
      </c>
      <c r="D31" s="175">
        <v>6.1890000000000001</v>
      </c>
      <c r="E31" s="178">
        <v>39</v>
      </c>
      <c r="F31" s="177">
        <v>0.59400000000000031</v>
      </c>
      <c r="G31" s="176">
        <v>37</v>
      </c>
      <c r="H31" s="174" t="s">
        <v>444</v>
      </c>
      <c r="I31" s="175">
        <v>6.8319999999999999</v>
      </c>
      <c r="J31" s="178">
        <v>49</v>
      </c>
      <c r="K31" s="175">
        <v>5.3730000000000002</v>
      </c>
      <c r="L31" s="178">
        <v>61</v>
      </c>
      <c r="M31" s="177">
        <v>1.4589999999999996</v>
      </c>
      <c r="N31" s="176">
        <v>5</v>
      </c>
    </row>
    <row r="32" spans="1:14" ht="14.25" customHeight="1" x14ac:dyDescent="0.25">
      <c r="A32" s="174" t="s">
        <v>473</v>
      </c>
      <c r="B32" s="175">
        <v>6.6390000000000002</v>
      </c>
      <c r="C32" s="178">
        <v>60</v>
      </c>
      <c r="D32" s="175">
        <v>6.0330000000000004</v>
      </c>
      <c r="E32" s="178">
        <v>44</v>
      </c>
      <c r="F32" s="177">
        <v>0.60599999999999987</v>
      </c>
      <c r="G32" s="176">
        <v>36</v>
      </c>
      <c r="H32" s="174" t="s">
        <v>492</v>
      </c>
      <c r="I32" s="175">
        <v>7.3840000000000003</v>
      </c>
      <c r="J32" s="178">
        <v>15</v>
      </c>
      <c r="K32" s="175">
        <v>5.8890000000000002</v>
      </c>
      <c r="L32" s="178">
        <v>50</v>
      </c>
      <c r="M32" s="177">
        <v>1.4950000000000001</v>
      </c>
      <c r="N32" s="176">
        <v>4</v>
      </c>
    </row>
    <row r="33" spans="1:14" ht="14.25" customHeight="1" x14ac:dyDescent="0.25">
      <c r="A33" s="174" t="s">
        <v>459</v>
      </c>
      <c r="B33" s="175">
        <v>7.4329999999999998</v>
      </c>
      <c r="C33" s="178">
        <v>12</v>
      </c>
      <c r="D33" s="175">
        <v>6.8250000000000002</v>
      </c>
      <c r="E33" s="178">
        <v>16</v>
      </c>
      <c r="F33" s="177">
        <v>0.60799999999999965</v>
      </c>
      <c r="G33" s="176">
        <v>35</v>
      </c>
      <c r="H33" s="174" t="s">
        <v>494</v>
      </c>
      <c r="I33" s="175">
        <v>7.1159999999999997</v>
      </c>
      <c r="J33" s="178">
        <v>27</v>
      </c>
      <c r="K33" s="175">
        <v>5.5679999999999996</v>
      </c>
      <c r="L33" s="178">
        <v>59</v>
      </c>
      <c r="M33" s="177">
        <v>1.548</v>
      </c>
      <c r="N33" s="176">
        <v>3</v>
      </c>
    </row>
    <row r="34" spans="1:14" ht="14.25" customHeight="1" x14ac:dyDescent="0.25">
      <c r="A34" s="174" t="s">
        <v>485</v>
      </c>
      <c r="B34" s="175">
        <v>7.1189999999999998</v>
      </c>
      <c r="C34" s="178">
        <v>26</v>
      </c>
      <c r="D34" s="175">
        <v>6.484</v>
      </c>
      <c r="E34" s="178">
        <v>28</v>
      </c>
      <c r="F34" s="177">
        <v>0.63499999999999979</v>
      </c>
      <c r="G34" s="176">
        <v>34</v>
      </c>
      <c r="H34" s="174" t="s">
        <v>449</v>
      </c>
      <c r="I34" s="175">
        <v>6.6879999999999997</v>
      </c>
      <c r="J34" s="178">
        <v>57</v>
      </c>
      <c r="K34" s="175">
        <v>5.04</v>
      </c>
      <c r="L34" s="178">
        <v>63</v>
      </c>
      <c r="M34" s="177">
        <v>1.6479999999999997</v>
      </c>
      <c r="N34" s="176">
        <v>2</v>
      </c>
    </row>
    <row r="35" spans="1:14" ht="14.25" customHeight="1" x14ac:dyDescent="0.25">
      <c r="A35" s="174" t="s">
        <v>441</v>
      </c>
      <c r="B35" s="175">
        <v>7.6769999999999996</v>
      </c>
      <c r="C35" s="178">
        <v>1</v>
      </c>
      <c r="D35" s="175">
        <v>7.0259999999999998</v>
      </c>
      <c r="E35" s="178">
        <v>11</v>
      </c>
      <c r="F35" s="177">
        <v>0.6509999999999998</v>
      </c>
      <c r="G35" s="176">
        <v>33</v>
      </c>
      <c r="H35" s="174" t="s">
        <v>491</v>
      </c>
      <c r="I35" s="175">
        <v>7.468</v>
      </c>
      <c r="J35" s="178">
        <v>11</v>
      </c>
      <c r="K35" s="175">
        <v>5.7590000000000003</v>
      </c>
      <c r="L35" s="178">
        <v>56</v>
      </c>
      <c r="M35" s="177">
        <v>1.7089999999999996</v>
      </c>
      <c r="N35" s="176">
        <v>1</v>
      </c>
    </row>
    <row r="36" spans="1:14" ht="14.25" customHeight="1" x14ac:dyDescent="0.25">
      <c r="A36" s="174" t="s">
        <v>484</v>
      </c>
      <c r="B36" s="175">
        <v>7.4859999999999998</v>
      </c>
      <c r="C36" s="178">
        <v>9</v>
      </c>
      <c r="D36" s="175">
        <v>6.8319999999999999</v>
      </c>
      <c r="E36" s="178">
        <v>15</v>
      </c>
      <c r="F36" s="177">
        <v>0.65399999999999991</v>
      </c>
      <c r="G36" s="176">
        <v>32</v>
      </c>
      <c r="H36" s="184" t="s">
        <v>495</v>
      </c>
      <c r="I36" s="173">
        <v>7.2069999999999999</v>
      </c>
      <c r="J36" s="172"/>
      <c r="K36" s="173">
        <v>6.508</v>
      </c>
      <c r="L36" s="172"/>
      <c r="M36" s="170">
        <v>0.69899999999999984</v>
      </c>
      <c r="N36" s="171"/>
    </row>
  </sheetData>
  <mergeCells count="9">
    <mergeCell ref="A2:N2"/>
    <mergeCell ref="A1:N1"/>
    <mergeCell ref="A3:A4"/>
    <mergeCell ref="F3:G3"/>
    <mergeCell ref="I3:J3"/>
    <mergeCell ref="K3:L3"/>
    <mergeCell ref="M3:N3"/>
    <mergeCell ref="B3:C3"/>
    <mergeCell ref="D3:E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A4ED-D646-4531-996B-C4D4F380B015}">
  <dimension ref="A1:K53"/>
  <sheetViews>
    <sheetView view="pageLayout" topLeftCell="C19" zoomScaleNormal="100" workbookViewId="0">
      <selection activeCell="C2" sqref="C2:H2"/>
    </sheetView>
  </sheetViews>
  <sheetFormatPr defaultRowHeight="15.75" x14ac:dyDescent="0.25"/>
  <cols>
    <col min="1" max="2" width="0" style="188" hidden="1" customWidth="1"/>
    <col min="3" max="3" width="5.5703125" style="202" customWidth="1"/>
    <col min="4" max="4" width="28.7109375" style="188" customWidth="1"/>
    <col min="5" max="5" width="10" style="202" customWidth="1"/>
    <col min="6" max="6" width="8.42578125" style="202" customWidth="1"/>
    <col min="7" max="7" width="11.28515625" style="188" customWidth="1"/>
    <col min="8" max="8" width="27.85546875" style="188" customWidth="1"/>
    <col min="9" max="11" width="0" style="188" hidden="1" customWidth="1"/>
    <col min="12" max="16384" width="9.140625" style="188"/>
  </cols>
  <sheetData>
    <row r="1" spans="1:11" x14ac:dyDescent="0.25">
      <c r="A1" s="187" t="s">
        <v>496</v>
      </c>
      <c r="C1" s="252" t="s">
        <v>514</v>
      </c>
      <c r="D1" s="252"/>
      <c r="E1" s="252"/>
      <c r="F1" s="252"/>
      <c r="G1" s="252"/>
      <c r="H1" s="252"/>
    </row>
    <row r="2" spans="1:11" x14ac:dyDescent="0.25">
      <c r="C2" s="253" t="s">
        <v>0</v>
      </c>
      <c r="D2" s="253"/>
      <c r="E2" s="253"/>
      <c r="F2" s="253"/>
      <c r="G2" s="253"/>
      <c r="H2" s="253"/>
    </row>
    <row r="3" spans="1:11" ht="32.25" customHeight="1" x14ac:dyDescent="0.25">
      <c r="A3" s="189" t="s">
        <v>497</v>
      </c>
      <c r="B3" s="190" t="s">
        <v>498</v>
      </c>
      <c r="C3" s="191" t="s">
        <v>1</v>
      </c>
      <c r="D3" s="189" t="s">
        <v>499</v>
      </c>
      <c r="E3" s="191" t="s">
        <v>500</v>
      </c>
      <c r="F3" s="192" t="s">
        <v>3</v>
      </c>
      <c r="G3" s="191" t="s">
        <v>501</v>
      </c>
      <c r="H3" s="191" t="s">
        <v>513</v>
      </c>
    </row>
    <row r="4" spans="1:11" x14ac:dyDescent="0.25">
      <c r="A4" s="193">
        <v>1</v>
      </c>
      <c r="B4" s="193">
        <v>9</v>
      </c>
      <c r="C4" s="194">
        <v>1</v>
      </c>
      <c r="D4" s="195" t="s">
        <v>382</v>
      </c>
      <c r="E4" s="194">
        <v>585</v>
      </c>
      <c r="F4" s="194">
        <v>7.9</v>
      </c>
      <c r="G4" s="194">
        <f t="shared" ref="G4:G51" si="0">E4*F4</f>
        <v>4621.5</v>
      </c>
      <c r="H4" s="196">
        <f t="shared" ref="H4:H51" si="1">E4*(F4-6.508)</f>
        <v>814.32000000000016</v>
      </c>
      <c r="I4" s="188">
        <f>C4</f>
        <v>1</v>
      </c>
      <c r="J4" s="188" t="str">
        <f>D4</f>
        <v>THPT Thuận Thành số 1</v>
      </c>
      <c r="K4" s="188">
        <f>H4</f>
        <v>814.32000000000016</v>
      </c>
    </row>
    <row r="5" spans="1:11" x14ac:dyDescent="0.25">
      <c r="A5" s="193">
        <v>2</v>
      </c>
      <c r="B5" s="193">
        <v>10</v>
      </c>
      <c r="C5" s="194">
        <v>2</v>
      </c>
      <c r="D5" s="195" t="s">
        <v>384</v>
      </c>
      <c r="E5" s="194">
        <v>635</v>
      </c>
      <c r="F5" s="194">
        <v>7.78</v>
      </c>
      <c r="G5" s="194">
        <f t="shared" si="0"/>
        <v>4940.3</v>
      </c>
      <c r="H5" s="196">
        <f t="shared" si="1"/>
        <v>807.72000000000014</v>
      </c>
      <c r="I5" s="188">
        <f t="shared" ref="I5:J52" si="2">C5</f>
        <v>2</v>
      </c>
      <c r="J5" s="188" t="str">
        <f t="shared" si="2"/>
        <v>THPT Hàn Thuyên</v>
      </c>
      <c r="K5" s="188">
        <f t="shared" ref="K5:K52" si="3">H5</f>
        <v>807.72000000000014</v>
      </c>
    </row>
    <row r="6" spans="1:11" x14ac:dyDescent="0.25">
      <c r="A6" s="193">
        <v>3</v>
      </c>
      <c r="B6" s="193">
        <v>11</v>
      </c>
      <c r="C6" s="194">
        <v>3</v>
      </c>
      <c r="D6" s="195" t="s">
        <v>381</v>
      </c>
      <c r="E6" s="194">
        <v>526</v>
      </c>
      <c r="F6" s="194">
        <v>8.01</v>
      </c>
      <c r="G6" s="194">
        <f t="shared" si="0"/>
        <v>4213.26</v>
      </c>
      <c r="H6" s="196">
        <f t="shared" si="1"/>
        <v>790.05199999999991</v>
      </c>
      <c r="I6" s="188">
        <f t="shared" si="2"/>
        <v>3</v>
      </c>
      <c r="J6" s="188" t="str">
        <f t="shared" si="2"/>
        <v>THPT Lê Văn Thịnh</v>
      </c>
      <c r="K6" s="188">
        <f t="shared" si="3"/>
        <v>790.05199999999991</v>
      </c>
    </row>
    <row r="7" spans="1:11" x14ac:dyDescent="0.25">
      <c r="A7" s="193">
        <v>4</v>
      </c>
      <c r="B7" s="193">
        <v>12</v>
      </c>
      <c r="C7" s="194">
        <v>4</v>
      </c>
      <c r="D7" s="195" t="s">
        <v>385</v>
      </c>
      <c r="E7" s="194">
        <v>603</v>
      </c>
      <c r="F7" s="194">
        <v>7.73</v>
      </c>
      <c r="G7" s="194">
        <f t="shared" si="0"/>
        <v>4661.1900000000005</v>
      </c>
      <c r="H7" s="196">
        <f t="shared" si="1"/>
        <v>736.86600000000021</v>
      </c>
      <c r="I7" s="188">
        <f t="shared" si="2"/>
        <v>4</v>
      </c>
      <c r="J7" s="188" t="str">
        <f t="shared" si="2"/>
        <v>THPT Quế Võ số 1</v>
      </c>
      <c r="K7" s="188">
        <f t="shared" si="3"/>
        <v>736.86600000000021</v>
      </c>
    </row>
    <row r="8" spans="1:11" x14ac:dyDescent="0.25">
      <c r="A8" s="193">
        <v>5</v>
      </c>
      <c r="B8" s="193">
        <v>13</v>
      </c>
      <c r="C8" s="194">
        <v>5</v>
      </c>
      <c r="D8" s="195" t="s">
        <v>389</v>
      </c>
      <c r="E8" s="194">
        <v>687</v>
      </c>
      <c r="F8" s="194">
        <v>7.57</v>
      </c>
      <c r="G8" s="194">
        <f t="shared" si="0"/>
        <v>5200.59</v>
      </c>
      <c r="H8" s="196">
        <f t="shared" si="1"/>
        <v>729.59400000000016</v>
      </c>
      <c r="I8" s="188">
        <f t="shared" si="2"/>
        <v>5</v>
      </c>
      <c r="J8" s="188" t="str">
        <f t="shared" si="2"/>
        <v>THPT Yên Phong số 1</v>
      </c>
      <c r="K8" s="188">
        <f t="shared" si="3"/>
        <v>729.59400000000016</v>
      </c>
    </row>
    <row r="9" spans="1:11" x14ac:dyDescent="0.25">
      <c r="A9" s="193">
        <v>6</v>
      </c>
      <c r="B9" s="193">
        <v>14</v>
      </c>
      <c r="C9" s="194">
        <v>6</v>
      </c>
      <c r="D9" s="195" t="s">
        <v>386</v>
      </c>
      <c r="E9" s="194">
        <v>590</v>
      </c>
      <c r="F9" s="194">
        <v>7.68</v>
      </c>
      <c r="G9" s="194">
        <f t="shared" si="0"/>
        <v>4531.2</v>
      </c>
      <c r="H9" s="196">
        <f t="shared" si="1"/>
        <v>691.47999999999979</v>
      </c>
      <c r="I9" s="188">
        <f t="shared" si="2"/>
        <v>6</v>
      </c>
      <c r="J9" s="188" t="str">
        <f t="shared" si="2"/>
        <v>THPT Lương Tài</v>
      </c>
      <c r="K9" s="188">
        <f t="shared" si="3"/>
        <v>691.47999999999979</v>
      </c>
    </row>
    <row r="10" spans="1:11" x14ac:dyDescent="0.25">
      <c r="A10" s="193">
        <v>7</v>
      </c>
      <c r="B10" s="193">
        <v>15</v>
      </c>
      <c r="C10" s="194">
        <v>7</v>
      </c>
      <c r="D10" s="195" t="s">
        <v>390</v>
      </c>
      <c r="E10" s="194">
        <v>627</v>
      </c>
      <c r="F10" s="194">
        <v>7.56</v>
      </c>
      <c r="G10" s="194">
        <f t="shared" si="0"/>
        <v>4740.12</v>
      </c>
      <c r="H10" s="196">
        <f t="shared" si="1"/>
        <v>659.6039999999997</v>
      </c>
      <c r="I10" s="188">
        <f t="shared" si="2"/>
        <v>7</v>
      </c>
      <c r="J10" s="188" t="str">
        <f t="shared" si="2"/>
        <v>THPT Tiên Du số 1</v>
      </c>
      <c r="K10" s="188">
        <f t="shared" si="3"/>
        <v>659.6039999999997</v>
      </c>
    </row>
    <row r="11" spans="1:11" x14ac:dyDescent="0.25">
      <c r="A11" s="193">
        <v>8</v>
      </c>
      <c r="B11" s="193">
        <v>16</v>
      </c>
      <c r="C11" s="194">
        <v>8</v>
      </c>
      <c r="D11" s="195" t="s">
        <v>379</v>
      </c>
      <c r="E11" s="194">
        <v>358</v>
      </c>
      <c r="F11" s="194">
        <v>8.27</v>
      </c>
      <c r="G11" s="194">
        <f t="shared" si="0"/>
        <v>2960.66</v>
      </c>
      <c r="H11" s="196">
        <f t="shared" si="1"/>
        <v>630.79599999999982</v>
      </c>
      <c r="I11" s="188">
        <f t="shared" si="2"/>
        <v>8</v>
      </c>
      <c r="J11" s="188" t="str">
        <f t="shared" si="2"/>
        <v>THPT Chuyên Bắc Ninh</v>
      </c>
      <c r="K11" s="188">
        <f t="shared" si="3"/>
        <v>630.79599999999982</v>
      </c>
    </row>
    <row r="12" spans="1:11" x14ac:dyDescent="0.25">
      <c r="A12" s="193">
        <v>9</v>
      </c>
      <c r="B12" s="193">
        <v>17</v>
      </c>
      <c r="C12" s="194">
        <v>9</v>
      </c>
      <c r="D12" s="195" t="s">
        <v>383</v>
      </c>
      <c r="E12" s="194">
        <v>468</v>
      </c>
      <c r="F12" s="194">
        <v>7.82</v>
      </c>
      <c r="G12" s="194">
        <f t="shared" si="0"/>
        <v>3659.76</v>
      </c>
      <c r="H12" s="196">
        <f t="shared" si="1"/>
        <v>614.01600000000008</v>
      </c>
      <c r="I12" s="188">
        <f t="shared" si="2"/>
        <v>9</v>
      </c>
      <c r="J12" s="188" t="str">
        <f t="shared" si="2"/>
        <v>THPT Gia Bình số 1</v>
      </c>
      <c r="K12" s="188">
        <f t="shared" si="3"/>
        <v>614.01600000000008</v>
      </c>
    </row>
    <row r="13" spans="1:11" x14ac:dyDescent="0.25">
      <c r="A13" s="193">
        <v>10</v>
      </c>
      <c r="B13" s="193">
        <v>18</v>
      </c>
      <c r="C13" s="194">
        <v>10</v>
      </c>
      <c r="D13" s="195" t="s">
        <v>388</v>
      </c>
      <c r="E13" s="194">
        <v>545</v>
      </c>
      <c r="F13" s="194">
        <v>7.61</v>
      </c>
      <c r="G13" s="194">
        <f t="shared" si="0"/>
        <v>4147.45</v>
      </c>
      <c r="H13" s="196">
        <f t="shared" si="1"/>
        <v>600.59000000000015</v>
      </c>
      <c r="I13" s="188">
        <f t="shared" si="2"/>
        <v>10</v>
      </c>
      <c r="J13" s="188" t="str">
        <f t="shared" si="2"/>
        <v>THPT Thuận Thành số 2</v>
      </c>
      <c r="K13" s="188">
        <f t="shared" si="3"/>
        <v>600.59000000000015</v>
      </c>
    </row>
    <row r="14" spans="1:11" x14ac:dyDescent="0.25">
      <c r="A14" s="193">
        <v>11</v>
      </c>
      <c r="B14" s="193">
        <v>19</v>
      </c>
      <c r="C14" s="194">
        <v>11</v>
      </c>
      <c r="D14" s="195" t="s">
        <v>392</v>
      </c>
      <c r="E14" s="194">
        <v>497</v>
      </c>
      <c r="F14" s="194">
        <v>7.54</v>
      </c>
      <c r="G14" s="194">
        <f t="shared" si="0"/>
        <v>3747.38</v>
      </c>
      <c r="H14" s="196">
        <f t="shared" si="1"/>
        <v>512.904</v>
      </c>
      <c r="I14" s="188">
        <f t="shared" si="2"/>
        <v>11</v>
      </c>
      <c r="J14" s="188" t="str">
        <f t="shared" si="2"/>
        <v>THPT Nguyễn Văn Cừ</v>
      </c>
      <c r="K14" s="188">
        <f t="shared" si="3"/>
        <v>512.904</v>
      </c>
    </row>
    <row r="15" spans="1:11" x14ac:dyDescent="0.25">
      <c r="A15" s="193">
        <v>12</v>
      </c>
      <c r="B15" s="193">
        <v>20</v>
      </c>
      <c r="C15" s="194">
        <v>12</v>
      </c>
      <c r="D15" s="195" t="s">
        <v>391</v>
      </c>
      <c r="E15" s="194">
        <v>486</v>
      </c>
      <c r="F15" s="194">
        <v>7.54</v>
      </c>
      <c r="G15" s="194">
        <f t="shared" si="0"/>
        <v>3664.44</v>
      </c>
      <c r="H15" s="196">
        <f t="shared" si="1"/>
        <v>501.55200000000002</v>
      </c>
      <c r="I15" s="188">
        <f t="shared" si="2"/>
        <v>12</v>
      </c>
      <c r="J15" s="188" t="str">
        <f t="shared" si="2"/>
        <v>THPT Thuận Thành số 3</v>
      </c>
      <c r="K15" s="188">
        <f t="shared" si="3"/>
        <v>501.55200000000002</v>
      </c>
    </row>
    <row r="16" spans="1:11" x14ac:dyDescent="0.25">
      <c r="A16" s="193">
        <v>13</v>
      </c>
      <c r="B16" s="193">
        <v>21</v>
      </c>
      <c r="C16" s="194">
        <v>13</v>
      </c>
      <c r="D16" s="195" t="s">
        <v>289</v>
      </c>
      <c r="E16" s="194">
        <v>645</v>
      </c>
      <c r="F16" s="194">
        <v>7.25</v>
      </c>
      <c r="G16" s="194">
        <f t="shared" si="0"/>
        <v>4676.25</v>
      </c>
      <c r="H16" s="196">
        <f t="shared" si="1"/>
        <v>478.59</v>
      </c>
      <c r="I16" s="188">
        <f t="shared" si="2"/>
        <v>13</v>
      </c>
      <c r="J16" s="188" t="str">
        <f t="shared" si="2"/>
        <v>THPT Lý Thái Tổ</v>
      </c>
      <c r="K16" s="188">
        <f t="shared" si="3"/>
        <v>478.59</v>
      </c>
    </row>
    <row r="17" spans="1:11" x14ac:dyDescent="0.25">
      <c r="A17" s="193">
        <v>14</v>
      </c>
      <c r="B17" s="193">
        <v>22</v>
      </c>
      <c r="C17" s="194">
        <v>14</v>
      </c>
      <c r="D17" s="195" t="s">
        <v>393</v>
      </c>
      <c r="E17" s="194">
        <v>438</v>
      </c>
      <c r="F17" s="194">
        <v>7.49</v>
      </c>
      <c r="G17" s="194">
        <f t="shared" si="0"/>
        <v>3280.62</v>
      </c>
      <c r="H17" s="196">
        <f t="shared" si="1"/>
        <v>430.1160000000001</v>
      </c>
      <c r="I17" s="188">
        <f t="shared" si="2"/>
        <v>14</v>
      </c>
      <c r="J17" s="188" t="str">
        <f t="shared" si="2"/>
        <v>THPT Quế Võ số 2</v>
      </c>
      <c r="K17" s="188">
        <f t="shared" si="3"/>
        <v>430.1160000000001</v>
      </c>
    </row>
    <row r="18" spans="1:11" x14ac:dyDescent="0.25">
      <c r="A18" s="193">
        <v>15</v>
      </c>
      <c r="B18" s="193">
        <v>23</v>
      </c>
      <c r="C18" s="194">
        <v>15</v>
      </c>
      <c r="D18" s="195" t="s">
        <v>394</v>
      </c>
      <c r="E18" s="194">
        <v>458</v>
      </c>
      <c r="F18" s="194">
        <v>7.36</v>
      </c>
      <c r="G18" s="194">
        <f t="shared" si="0"/>
        <v>3370.88</v>
      </c>
      <c r="H18" s="196">
        <f t="shared" si="1"/>
        <v>390.21600000000012</v>
      </c>
      <c r="I18" s="188">
        <f t="shared" si="2"/>
        <v>15</v>
      </c>
      <c r="J18" s="188" t="str">
        <f t="shared" si="2"/>
        <v>THPT Nguyễn Đăng Đạo</v>
      </c>
      <c r="K18" s="188">
        <f t="shared" si="3"/>
        <v>390.21600000000012</v>
      </c>
    </row>
    <row r="19" spans="1:11" x14ac:dyDescent="0.25">
      <c r="A19" s="193">
        <v>16</v>
      </c>
      <c r="B19" s="193">
        <v>24</v>
      </c>
      <c r="C19" s="194">
        <v>16</v>
      </c>
      <c r="D19" s="195" t="s">
        <v>395</v>
      </c>
      <c r="E19" s="194">
        <v>492</v>
      </c>
      <c r="F19" s="194">
        <v>7.29</v>
      </c>
      <c r="G19" s="194">
        <f t="shared" si="0"/>
        <v>3586.68</v>
      </c>
      <c r="H19" s="196">
        <f t="shared" si="1"/>
        <v>384.74400000000003</v>
      </c>
      <c r="I19" s="188">
        <f t="shared" si="2"/>
        <v>16</v>
      </c>
      <c r="J19" s="188" t="str">
        <f t="shared" si="2"/>
        <v>THPT Lý Nhân Tông</v>
      </c>
      <c r="K19" s="188">
        <f t="shared" si="3"/>
        <v>384.74400000000003</v>
      </c>
    </row>
    <row r="20" spans="1:11" x14ac:dyDescent="0.25">
      <c r="A20" s="193">
        <v>17</v>
      </c>
      <c r="B20" s="193">
        <v>25</v>
      </c>
      <c r="C20" s="194">
        <v>17</v>
      </c>
      <c r="D20" s="195" t="s">
        <v>387</v>
      </c>
      <c r="E20" s="194">
        <v>325</v>
      </c>
      <c r="F20" s="194">
        <v>7.66</v>
      </c>
      <c r="G20" s="194">
        <f t="shared" si="0"/>
        <v>2489.5</v>
      </c>
      <c r="H20" s="196">
        <f t="shared" si="1"/>
        <v>374.40000000000003</v>
      </c>
      <c r="I20" s="188">
        <f t="shared" si="2"/>
        <v>17</v>
      </c>
      <c r="J20" s="188" t="str">
        <f t="shared" si="2"/>
        <v>THPT Hoàng Quốc Việt</v>
      </c>
      <c r="K20" s="188">
        <f t="shared" si="3"/>
        <v>374.40000000000003</v>
      </c>
    </row>
    <row r="21" spans="1:11" x14ac:dyDescent="0.25">
      <c r="A21" s="193">
        <v>18</v>
      </c>
      <c r="B21" s="193">
        <v>26</v>
      </c>
      <c r="C21" s="194">
        <v>18</v>
      </c>
      <c r="D21" s="195" t="s">
        <v>253</v>
      </c>
      <c r="E21" s="194">
        <v>494</v>
      </c>
      <c r="F21" s="194">
        <v>7.22</v>
      </c>
      <c r="G21" s="194">
        <f t="shared" si="0"/>
        <v>3566.68</v>
      </c>
      <c r="H21" s="196">
        <f t="shared" si="1"/>
        <v>351.72799999999989</v>
      </c>
      <c r="I21" s="188">
        <f t="shared" si="2"/>
        <v>18</v>
      </c>
      <c r="J21" s="188" t="str">
        <f t="shared" si="2"/>
        <v>THPT Ngô Gia Tự</v>
      </c>
      <c r="K21" s="188">
        <f t="shared" si="3"/>
        <v>351.72799999999989</v>
      </c>
    </row>
    <row r="22" spans="1:11" x14ac:dyDescent="0.25">
      <c r="A22" s="193">
        <v>19</v>
      </c>
      <c r="B22" s="193">
        <v>27</v>
      </c>
      <c r="C22" s="194">
        <v>19</v>
      </c>
      <c r="D22" s="195" t="s">
        <v>397</v>
      </c>
      <c r="E22" s="194">
        <v>599</v>
      </c>
      <c r="F22" s="194">
        <v>7.03</v>
      </c>
      <c r="G22" s="194">
        <f t="shared" si="0"/>
        <v>4210.97</v>
      </c>
      <c r="H22" s="196">
        <f t="shared" si="1"/>
        <v>312.67800000000017</v>
      </c>
      <c r="I22" s="188">
        <f t="shared" si="2"/>
        <v>19</v>
      </c>
      <c r="J22" s="188" t="str">
        <f t="shared" si="2"/>
        <v>THPT Yên Phong số 2</v>
      </c>
      <c r="K22" s="188">
        <f t="shared" si="3"/>
        <v>312.67800000000017</v>
      </c>
    </row>
    <row r="23" spans="1:11" x14ac:dyDescent="0.25">
      <c r="A23" s="193">
        <v>20</v>
      </c>
      <c r="B23" s="193">
        <v>28</v>
      </c>
      <c r="C23" s="194">
        <v>20</v>
      </c>
      <c r="D23" s="195" t="s">
        <v>396</v>
      </c>
      <c r="E23" s="194">
        <v>426</v>
      </c>
      <c r="F23" s="194">
        <v>7.19</v>
      </c>
      <c r="G23" s="194">
        <f t="shared" si="0"/>
        <v>3062.94</v>
      </c>
      <c r="H23" s="196">
        <f t="shared" si="1"/>
        <v>290.53200000000015</v>
      </c>
      <c r="I23" s="188">
        <f t="shared" si="2"/>
        <v>20</v>
      </c>
      <c r="J23" s="188" t="str">
        <f t="shared" si="2"/>
        <v>THPT Lương Tài số 2</v>
      </c>
      <c r="K23" s="188">
        <f t="shared" si="3"/>
        <v>290.53200000000015</v>
      </c>
    </row>
    <row r="24" spans="1:11" x14ac:dyDescent="0.25">
      <c r="A24" s="193">
        <v>21</v>
      </c>
      <c r="B24" s="193">
        <v>30</v>
      </c>
      <c r="C24" s="194">
        <v>21</v>
      </c>
      <c r="D24" s="195" t="s">
        <v>315</v>
      </c>
      <c r="E24" s="194">
        <v>292</v>
      </c>
      <c r="F24" s="194">
        <v>7.27</v>
      </c>
      <c r="G24" s="194">
        <f t="shared" si="0"/>
        <v>2122.8399999999997</v>
      </c>
      <c r="H24" s="196">
        <f t="shared" si="1"/>
        <v>222.50399999999988</v>
      </c>
      <c r="I24" s="188">
        <f t="shared" si="2"/>
        <v>21</v>
      </c>
      <c r="J24" s="188" t="str">
        <f t="shared" si="2"/>
        <v>THPT Lý Thường Kiệt</v>
      </c>
      <c r="K24" s="188">
        <f t="shared" si="3"/>
        <v>222.50399999999988</v>
      </c>
    </row>
    <row r="25" spans="1:11" x14ac:dyDescent="0.25">
      <c r="A25" s="193">
        <v>22</v>
      </c>
      <c r="B25" s="193">
        <v>31</v>
      </c>
      <c r="C25" s="194">
        <v>22</v>
      </c>
      <c r="D25" s="195" t="s">
        <v>398</v>
      </c>
      <c r="E25" s="194">
        <v>251</v>
      </c>
      <c r="F25" s="194">
        <v>7.01</v>
      </c>
      <c r="G25" s="194">
        <f t="shared" si="0"/>
        <v>1759.51</v>
      </c>
      <c r="H25" s="196">
        <f t="shared" si="1"/>
        <v>126.00199999999994</v>
      </c>
      <c r="I25" s="188">
        <f t="shared" si="2"/>
        <v>22</v>
      </c>
      <c r="J25" s="188" t="str">
        <f t="shared" si="2"/>
        <v>THPT Hàm Long</v>
      </c>
      <c r="K25" s="188">
        <f t="shared" si="3"/>
        <v>126.00199999999994</v>
      </c>
    </row>
    <row r="26" spans="1:11" x14ac:dyDescent="0.25">
      <c r="A26" s="193">
        <v>23</v>
      </c>
      <c r="B26" s="193">
        <v>32</v>
      </c>
      <c r="C26" s="194">
        <v>23</v>
      </c>
      <c r="D26" s="195" t="s">
        <v>399</v>
      </c>
      <c r="E26" s="194">
        <v>266</v>
      </c>
      <c r="F26" s="194">
        <v>6.93</v>
      </c>
      <c r="G26" s="194">
        <f t="shared" si="0"/>
        <v>1843.3799999999999</v>
      </c>
      <c r="H26" s="196">
        <f t="shared" si="1"/>
        <v>112.25199999999992</v>
      </c>
      <c r="I26" s="188">
        <f t="shared" si="2"/>
        <v>23</v>
      </c>
      <c r="J26" s="188" t="str">
        <f t="shared" si="2"/>
        <v>THPT Quế Võ số 3</v>
      </c>
      <c r="K26" s="188">
        <f t="shared" si="3"/>
        <v>112.25199999999992</v>
      </c>
    </row>
    <row r="27" spans="1:11" x14ac:dyDescent="0.25">
      <c r="A27" s="193">
        <v>24</v>
      </c>
      <c r="B27" s="193">
        <v>33</v>
      </c>
      <c r="C27" s="194">
        <v>24</v>
      </c>
      <c r="D27" s="195" t="s">
        <v>400</v>
      </c>
      <c r="E27" s="194">
        <v>481</v>
      </c>
      <c r="F27" s="194">
        <v>6.72</v>
      </c>
      <c r="G27" s="194">
        <f t="shared" si="0"/>
        <v>3232.3199999999997</v>
      </c>
      <c r="H27" s="196">
        <f t="shared" si="1"/>
        <v>101.97199999999988</v>
      </c>
      <c r="I27" s="188">
        <f t="shared" si="2"/>
        <v>24</v>
      </c>
      <c r="J27" s="188" t="str">
        <f t="shared" si="2"/>
        <v>THPT Nguyễn Du</v>
      </c>
      <c r="K27" s="188">
        <f t="shared" si="3"/>
        <v>101.97199999999988</v>
      </c>
    </row>
    <row r="28" spans="1:11" x14ac:dyDescent="0.25">
      <c r="A28" s="193">
        <v>25</v>
      </c>
      <c r="B28" s="193">
        <v>35</v>
      </c>
      <c r="C28" s="194">
        <v>25</v>
      </c>
      <c r="D28" s="195" t="s">
        <v>502</v>
      </c>
      <c r="E28" s="197">
        <v>16</v>
      </c>
      <c r="F28" s="194">
        <v>8.14</v>
      </c>
      <c r="G28" s="194">
        <f t="shared" si="0"/>
        <v>130.24</v>
      </c>
      <c r="H28" s="196">
        <f t="shared" si="1"/>
        <v>26.112000000000009</v>
      </c>
      <c r="I28" s="188">
        <f t="shared" si="2"/>
        <v>25</v>
      </c>
      <c r="J28" s="188" t="str">
        <f t="shared" si="2"/>
        <v>PT Quốc tế Kinh Bắc</v>
      </c>
      <c r="K28" s="188">
        <f t="shared" si="3"/>
        <v>26.112000000000009</v>
      </c>
    </row>
    <row r="29" spans="1:11" x14ac:dyDescent="0.25">
      <c r="A29" s="193">
        <v>26</v>
      </c>
      <c r="B29" s="193">
        <v>36</v>
      </c>
      <c r="C29" s="194">
        <v>26</v>
      </c>
      <c r="D29" s="195" t="s">
        <v>402</v>
      </c>
      <c r="E29" s="197">
        <v>270</v>
      </c>
      <c r="F29" s="194">
        <v>6.53</v>
      </c>
      <c r="G29" s="194">
        <f t="shared" si="0"/>
        <v>1763.1000000000001</v>
      </c>
      <c r="H29" s="196">
        <f t="shared" si="1"/>
        <v>5.9400000000000652</v>
      </c>
      <c r="I29" s="188">
        <f t="shared" si="2"/>
        <v>26</v>
      </c>
      <c r="J29" s="188" t="str">
        <f t="shared" si="2"/>
        <v>TT GDNN-GDTX Gia Bình</v>
      </c>
      <c r="K29" s="188">
        <f t="shared" si="3"/>
        <v>5.9400000000000652</v>
      </c>
    </row>
    <row r="30" spans="1:11" x14ac:dyDescent="0.25">
      <c r="A30" s="193">
        <v>27</v>
      </c>
      <c r="B30" s="193">
        <v>37</v>
      </c>
      <c r="C30" s="194">
        <v>27</v>
      </c>
      <c r="D30" s="195" t="s">
        <v>401</v>
      </c>
      <c r="E30" s="194">
        <v>23</v>
      </c>
      <c r="F30" s="194">
        <v>6.64</v>
      </c>
      <c r="G30" s="194">
        <f t="shared" si="0"/>
        <v>152.72</v>
      </c>
      <c r="H30" s="196">
        <f t="shared" si="1"/>
        <v>3.0359999999999925</v>
      </c>
      <c r="I30" s="188">
        <f t="shared" si="2"/>
        <v>27</v>
      </c>
      <c r="J30" s="188" t="str">
        <f t="shared" si="2"/>
        <v>PTLC Lý Công Uẩn</v>
      </c>
      <c r="K30" s="188">
        <f t="shared" si="3"/>
        <v>3.0359999999999925</v>
      </c>
    </row>
    <row r="31" spans="1:11" x14ac:dyDescent="0.25">
      <c r="A31" s="193">
        <v>28</v>
      </c>
      <c r="B31" s="193">
        <v>42</v>
      </c>
      <c r="C31" s="194">
        <v>28</v>
      </c>
      <c r="D31" s="195" t="s">
        <v>403</v>
      </c>
      <c r="E31" s="194">
        <v>275</v>
      </c>
      <c r="F31" s="194">
        <v>6.47</v>
      </c>
      <c r="G31" s="194">
        <f t="shared" si="0"/>
        <v>1779.25</v>
      </c>
      <c r="H31" s="196">
        <f t="shared" si="1"/>
        <v>-10.45000000000007</v>
      </c>
      <c r="I31" s="188">
        <f t="shared" si="2"/>
        <v>28</v>
      </c>
      <c r="J31" s="188" t="str">
        <f t="shared" si="2"/>
        <v>TT GDNN-GDTX Yên Phong</v>
      </c>
      <c r="K31" s="188">
        <f t="shared" si="3"/>
        <v>-10.45000000000007</v>
      </c>
    </row>
    <row r="32" spans="1:11" x14ac:dyDescent="0.25">
      <c r="A32" s="193">
        <v>29</v>
      </c>
      <c r="B32" s="193">
        <v>47</v>
      </c>
      <c r="C32" s="194">
        <v>29</v>
      </c>
      <c r="D32" s="195" t="s">
        <v>407</v>
      </c>
      <c r="E32" s="194">
        <v>19</v>
      </c>
      <c r="F32" s="194">
        <v>5.92</v>
      </c>
      <c r="G32" s="194">
        <f t="shared" si="0"/>
        <v>112.48</v>
      </c>
      <c r="H32" s="196">
        <f t="shared" si="1"/>
        <v>-11.172000000000001</v>
      </c>
      <c r="I32" s="188">
        <f t="shared" si="2"/>
        <v>29</v>
      </c>
      <c r="J32" s="188" t="str">
        <f t="shared" si="2"/>
        <v>PTLC Lương Thế Vinh</v>
      </c>
      <c r="K32" s="188">
        <f t="shared" si="3"/>
        <v>-11.172000000000001</v>
      </c>
    </row>
    <row r="33" spans="1:11" x14ac:dyDescent="0.25">
      <c r="A33" s="193">
        <v>30</v>
      </c>
      <c r="B33" s="193">
        <v>48</v>
      </c>
      <c r="C33" s="194">
        <v>30</v>
      </c>
      <c r="D33" s="195" t="s">
        <v>301</v>
      </c>
      <c r="E33" s="194">
        <v>28</v>
      </c>
      <c r="F33" s="194">
        <v>6.03</v>
      </c>
      <c r="G33" s="194">
        <f t="shared" si="0"/>
        <v>168.84</v>
      </c>
      <c r="H33" s="196">
        <f t="shared" si="1"/>
        <v>-13.383999999999993</v>
      </c>
      <c r="I33" s="188">
        <f t="shared" si="2"/>
        <v>30</v>
      </c>
      <c r="J33" s="188" t="str">
        <f t="shared" si="2"/>
        <v>THPT Lê Quý Đôn</v>
      </c>
      <c r="K33" s="188">
        <f t="shared" si="3"/>
        <v>-13.383999999999993</v>
      </c>
    </row>
    <row r="34" spans="1:11" x14ac:dyDescent="0.25">
      <c r="A34" s="193">
        <v>31</v>
      </c>
      <c r="B34" s="193">
        <v>49</v>
      </c>
      <c r="C34" s="194">
        <v>31</v>
      </c>
      <c r="D34" s="195" t="s">
        <v>261</v>
      </c>
      <c r="E34" s="194">
        <v>100</v>
      </c>
      <c r="F34" s="194">
        <v>6.28</v>
      </c>
      <c r="G34" s="194">
        <f t="shared" si="0"/>
        <v>628</v>
      </c>
      <c r="H34" s="196">
        <f t="shared" si="1"/>
        <v>-22.799999999999976</v>
      </c>
      <c r="I34" s="188">
        <f t="shared" si="2"/>
        <v>31</v>
      </c>
      <c r="J34" s="188" t="str">
        <f t="shared" si="2"/>
        <v>THPT Trần Hưng Đạo</v>
      </c>
      <c r="K34" s="188">
        <f t="shared" si="3"/>
        <v>-22.799999999999976</v>
      </c>
    </row>
    <row r="35" spans="1:11" x14ac:dyDescent="0.25">
      <c r="A35" s="193">
        <v>32</v>
      </c>
      <c r="B35" s="193">
        <v>50</v>
      </c>
      <c r="C35" s="194">
        <v>32</v>
      </c>
      <c r="D35" s="195" t="s">
        <v>503</v>
      </c>
      <c r="E35" s="194">
        <v>47</v>
      </c>
      <c r="F35" s="194">
        <v>6.02</v>
      </c>
      <c r="G35" s="194">
        <f t="shared" si="0"/>
        <v>282.94</v>
      </c>
      <c r="H35" s="196">
        <f t="shared" si="1"/>
        <v>-22.936000000000021</v>
      </c>
      <c r="I35" s="188">
        <f t="shared" si="2"/>
        <v>32</v>
      </c>
      <c r="J35" s="188" t="str">
        <f t="shared" si="2"/>
        <v>Trường Phổ thông IVS</v>
      </c>
      <c r="K35" s="188">
        <f t="shared" si="3"/>
        <v>-22.936000000000021</v>
      </c>
    </row>
    <row r="36" spans="1:11" x14ac:dyDescent="0.25">
      <c r="A36" s="193">
        <v>33</v>
      </c>
      <c r="B36" s="193">
        <v>51</v>
      </c>
      <c r="C36" s="194">
        <v>33</v>
      </c>
      <c r="D36" s="195" t="s">
        <v>405</v>
      </c>
      <c r="E36" s="194">
        <v>88</v>
      </c>
      <c r="F36" s="194">
        <v>6.18</v>
      </c>
      <c r="G36" s="194">
        <f t="shared" si="0"/>
        <v>543.83999999999992</v>
      </c>
      <c r="H36" s="196">
        <f t="shared" si="1"/>
        <v>-28.864000000000026</v>
      </c>
      <c r="I36" s="188">
        <f t="shared" si="2"/>
        <v>33</v>
      </c>
      <c r="J36" s="188" t="str">
        <f t="shared" si="2"/>
        <v>THPT Kinh Bắc</v>
      </c>
      <c r="K36" s="188">
        <f t="shared" si="3"/>
        <v>-28.864000000000026</v>
      </c>
    </row>
    <row r="37" spans="1:11" x14ac:dyDescent="0.25">
      <c r="A37" s="193">
        <v>34</v>
      </c>
      <c r="B37" s="193">
        <v>53</v>
      </c>
      <c r="C37" s="194">
        <v>34</v>
      </c>
      <c r="D37" s="195" t="s">
        <v>504</v>
      </c>
      <c r="E37" s="194">
        <v>29</v>
      </c>
      <c r="F37" s="194">
        <v>5.47</v>
      </c>
      <c r="G37" s="194">
        <f t="shared" si="0"/>
        <v>158.63</v>
      </c>
      <c r="H37" s="196">
        <f t="shared" si="1"/>
        <v>-30.102000000000007</v>
      </c>
      <c r="I37" s="188">
        <f t="shared" si="2"/>
        <v>34</v>
      </c>
      <c r="J37" s="188" t="str">
        <f t="shared" si="2"/>
        <v>PT NKTDTT Olympic</v>
      </c>
      <c r="K37" s="188">
        <f t="shared" si="3"/>
        <v>-30.102000000000007</v>
      </c>
    </row>
    <row r="38" spans="1:11" x14ac:dyDescent="0.25">
      <c r="A38" s="193">
        <v>35</v>
      </c>
      <c r="B38" s="193">
        <v>54</v>
      </c>
      <c r="C38" s="194">
        <v>35</v>
      </c>
      <c r="D38" s="195" t="s">
        <v>404</v>
      </c>
      <c r="E38" s="194">
        <v>272</v>
      </c>
      <c r="F38" s="194">
        <v>6.24</v>
      </c>
      <c r="G38" s="194">
        <f t="shared" si="0"/>
        <v>1697.28</v>
      </c>
      <c r="H38" s="196">
        <f t="shared" si="1"/>
        <v>-72.895999999999944</v>
      </c>
      <c r="I38" s="188">
        <f t="shared" si="2"/>
        <v>35</v>
      </c>
      <c r="J38" s="188" t="str">
        <f t="shared" si="2"/>
        <v>THPT Phố Mới</v>
      </c>
      <c r="K38" s="188">
        <f t="shared" si="3"/>
        <v>-72.895999999999944</v>
      </c>
    </row>
    <row r="39" spans="1:11" x14ac:dyDescent="0.25">
      <c r="A39" s="193">
        <v>36</v>
      </c>
      <c r="B39" s="193">
        <v>55</v>
      </c>
      <c r="C39" s="194">
        <v>36</v>
      </c>
      <c r="D39" s="195" t="s">
        <v>409</v>
      </c>
      <c r="E39" s="194">
        <v>123</v>
      </c>
      <c r="F39" s="194">
        <v>5.85</v>
      </c>
      <c r="G39" s="194">
        <f t="shared" si="0"/>
        <v>719.55</v>
      </c>
      <c r="H39" s="196">
        <f t="shared" si="1"/>
        <v>-80.93400000000004</v>
      </c>
      <c r="I39" s="188">
        <f t="shared" si="2"/>
        <v>36</v>
      </c>
      <c r="J39" s="188" t="str">
        <f t="shared" si="2"/>
        <v>THPT Trần Nhân Tông</v>
      </c>
      <c r="K39" s="188">
        <f t="shared" si="3"/>
        <v>-80.93400000000004</v>
      </c>
    </row>
    <row r="40" spans="1:11" x14ac:dyDescent="0.25">
      <c r="A40" s="193">
        <v>37</v>
      </c>
      <c r="B40" s="193">
        <v>56</v>
      </c>
      <c r="C40" s="194">
        <v>37</v>
      </c>
      <c r="D40" s="195" t="s">
        <v>505</v>
      </c>
      <c r="E40" s="194">
        <v>42</v>
      </c>
      <c r="F40" s="194">
        <v>4.5199999999999996</v>
      </c>
      <c r="G40" s="194">
        <f t="shared" si="0"/>
        <v>189.83999999999997</v>
      </c>
      <c r="H40" s="196">
        <f t="shared" si="1"/>
        <v>-83.496000000000024</v>
      </c>
      <c r="I40" s="188">
        <f t="shared" si="2"/>
        <v>37</v>
      </c>
      <c r="J40" s="188" t="str">
        <f t="shared" si="2"/>
        <v>CĐ Hưng Yên</v>
      </c>
      <c r="K40" s="188">
        <f t="shared" si="3"/>
        <v>-83.496000000000024</v>
      </c>
    </row>
    <row r="41" spans="1:11" x14ac:dyDescent="0.25">
      <c r="A41" s="193"/>
      <c r="B41" s="193"/>
      <c r="C41" s="194">
        <v>38</v>
      </c>
      <c r="D41" s="195" t="s">
        <v>415</v>
      </c>
      <c r="E41" s="194">
        <v>66</v>
      </c>
      <c r="F41" s="194">
        <v>5.1100000000000003</v>
      </c>
      <c r="G41" s="194">
        <f t="shared" si="0"/>
        <v>337.26000000000005</v>
      </c>
      <c r="H41" s="196">
        <f t="shared" si="1"/>
        <v>-92.267999999999972</v>
      </c>
      <c r="I41" s="188">
        <f t="shared" si="2"/>
        <v>38</v>
      </c>
      <c r="J41" s="188" t="str">
        <f t="shared" si="2"/>
        <v>THPT Lương Tài số 3</v>
      </c>
      <c r="K41" s="188">
        <f t="shared" si="3"/>
        <v>-92.267999999999972</v>
      </c>
    </row>
    <row r="42" spans="1:11" x14ac:dyDescent="0.25">
      <c r="A42" s="193">
        <v>38</v>
      </c>
      <c r="B42" s="193">
        <v>60</v>
      </c>
      <c r="C42" s="194">
        <v>39</v>
      </c>
      <c r="D42" s="195" t="s">
        <v>506</v>
      </c>
      <c r="E42" s="194">
        <v>86</v>
      </c>
      <c r="F42" s="194">
        <v>5.21</v>
      </c>
      <c r="G42" s="194">
        <f t="shared" si="0"/>
        <v>448.06</v>
      </c>
      <c r="H42" s="196">
        <f t="shared" si="1"/>
        <v>-111.628</v>
      </c>
      <c r="I42" s="188">
        <f t="shared" si="2"/>
        <v>39</v>
      </c>
      <c r="J42" s="188" t="str">
        <f t="shared" si="2"/>
        <v>CĐ Thủy sản</v>
      </c>
      <c r="K42" s="188">
        <f t="shared" si="3"/>
        <v>-111.628</v>
      </c>
    </row>
    <row r="43" spans="1:11" x14ac:dyDescent="0.25">
      <c r="A43" s="193">
        <v>39</v>
      </c>
      <c r="B43" s="193">
        <v>64</v>
      </c>
      <c r="C43" s="194">
        <v>40</v>
      </c>
      <c r="D43" s="195" t="s">
        <v>406</v>
      </c>
      <c r="E43" s="194">
        <v>216</v>
      </c>
      <c r="F43" s="194">
        <v>5.99</v>
      </c>
      <c r="G43" s="194">
        <f t="shared" si="0"/>
        <v>1293.8400000000001</v>
      </c>
      <c r="H43" s="196">
        <f t="shared" si="1"/>
        <v>-111.88799999999995</v>
      </c>
      <c r="I43" s="188">
        <f t="shared" si="2"/>
        <v>40</v>
      </c>
      <c r="J43" s="188" t="str">
        <f t="shared" si="2"/>
        <v>TT GDNN-GDTX Từ Sơn</v>
      </c>
      <c r="K43" s="188">
        <f t="shared" si="3"/>
        <v>-111.88799999999995</v>
      </c>
    </row>
    <row r="44" spans="1:11" x14ac:dyDescent="0.25">
      <c r="A44" s="193">
        <v>40</v>
      </c>
      <c r="B44" s="193">
        <v>65</v>
      </c>
      <c r="C44" s="194">
        <v>41</v>
      </c>
      <c r="D44" s="195" t="s">
        <v>410</v>
      </c>
      <c r="E44" s="197">
        <v>108</v>
      </c>
      <c r="F44" s="194">
        <v>5.47</v>
      </c>
      <c r="G44" s="194">
        <f t="shared" si="0"/>
        <v>590.76</v>
      </c>
      <c r="H44" s="196">
        <f t="shared" si="1"/>
        <v>-112.10400000000003</v>
      </c>
      <c r="I44" s="188">
        <f t="shared" si="2"/>
        <v>41</v>
      </c>
      <c r="J44" s="188" t="str">
        <f t="shared" si="2"/>
        <v>TT GDNN-GDTX Lương Tài</v>
      </c>
      <c r="K44" s="188">
        <f t="shared" si="3"/>
        <v>-112.10400000000003</v>
      </c>
    </row>
    <row r="45" spans="1:11" x14ac:dyDescent="0.25">
      <c r="A45" s="193">
        <v>41</v>
      </c>
      <c r="B45" s="193">
        <v>66</v>
      </c>
      <c r="C45" s="194">
        <v>42</v>
      </c>
      <c r="D45" s="195" t="s">
        <v>411</v>
      </c>
      <c r="E45" s="194">
        <v>132</v>
      </c>
      <c r="F45" s="194">
        <v>5.37</v>
      </c>
      <c r="G45" s="194">
        <f t="shared" si="0"/>
        <v>708.84</v>
      </c>
      <c r="H45" s="196">
        <f t="shared" si="1"/>
        <v>-150.21599999999998</v>
      </c>
      <c r="I45" s="188">
        <f t="shared" si="2"/>
        <v>42</v>
      </c>
      <c r="J45" s="188" t="str">
        <f t="shared" si="2"/>
        <v>TT GDNN-GDTX Tiên Du</v>
      </c>
      <c r="K45" s="188">
        <f t="shared" si="3"/>
        <v>-150.21599999999998</v>
      </c>
    </row>
    <row r="46" spans="1:11" x14ac:dyDescent="0.25">
      <c r="A46" s="193">
        <v>42</v>
      </c>
      <c r="B46" s="193">
        <v>67</v>
      </c>
      <c r="C46" s="194">
        <v>43</v>
      </c>
      <c r="D46" s="195" t="s">
        <v>414</v>
      </c>
      <c r="E46" s="197">
        <v>146</v>
      </c>
      <c r="F46" s="194">
        <v>5.24</v>
      </c>
      <c r="G46" s="194">
        <f t="shared" si="0"/>
        <v>765.04000000000008</v>
      </c>
      <c r="H46" s="196">
        <f t="shared" si="1"/>
        <v>-185.12799999999996</v>
      </c>
      <c r="I46" s="188">
        <f t="shared" si="2"/>
        <v>43</v>
      </c>
      <c r="J46" s="188" t="str">
        <f t="shared" si="2"/>
        <v>TT GDNN-GDTX Bắc Ninh</v>
      </c>
      <c r="K46" s="188">
        <f t="shared" si="3"/>
        <v>-185.12799999999996</v>
      </c>
    </row>
    <row r="47" spans="1:11" x14ac:dyDescent="0.25">
      <c r="A47" s="193">
        <v>43</v>
      </c>
      <c r="B47" s="193">
        <v>68</v>
      </c>
      <c r="C47" s="194">
        <v>44</v>
      </c>
      <c r="D47" s="195" t="s">
        <v>412</v>
      </c>
      <c r="E47" s="194">
        <v>229</v>
      </c>
      <c r="F47" s="194">
        <v>5.36</v>
      </c>
      <c r="G47" s="194">
        <f t="shared" si="0"/>
        <v>1227.44</v>
      </c>
      <c r="H47" s="196">
        <f t="shared" si="1"/>
        <v>-262.89199999999994</v>
      </c>
      <c r="I47" s="188">
        <f t="shared" si="2"/>
        <v>44</v>
      </c>
      <c r="J47" s="188" t="str">
        <f t="shared" si="2"/>
        <v>TT GDTX Bắc Ninh</v>
      </c>
      <c r="K47" s="188">
        <f t="shared" si="3"/>
        <v>-262.89199999999994</v>
      </c>
    </row>
    <row r="48" spans="1:11" x14ac:dyDescent="0.25">
      <c r="A48" s="193">
        <v>44</v>
      </c>
      <c r="B48" s="193">
        <v>69</v>
      </c>
      <c r="C48" s="194">
        <v>45</v>
      </c>
      <c r="D48" s="195" t="s">
        <v>408</v>
      </c>
      <c r="E48" s="194">
        <v>494</v>
      </c>
      <c r="F48" s="194">
        <v>5.89</v>
      </c>
      <c r="G48" s="194">
        <f t="shared" si="0"/>
        <v>2909.66</v>
      </c>
      <c r="H48" s="196">
        <f t="shared" si="1"/>
        <v>-305.29200000000014</v>
      </c>
      <c r="I48" s="188">
        <f t="shared" si="2"/>
        <v>45</v>
      </c>
      <c r="J48" s="188" t="str">
        <f t="shared" si="2"/>
        <v>THPT Từ Sơn</v>
      </c>
      <c r="K48" s="188">
        <f t="shared" si="3"/>
        <v>-305.29200000000014</v>
      </c>
    </row>
    <row r="49" spans="1:11" x14ac:dyDescent="0.25">
      <c r="A49" s="193">
        <v>45</v>
      </c>
      <c r="B49" s="193">
        <v>70</v>
      </c>
      <c r="C49" s="194">
        <v>46</v>
      </c>
      <c r="D49" s="195" t="s">
        <v>413</v>
      </c>
      <c r="E49" s="194">
        <v>395</v>
      </c>
      <c r="F49" s="194">
        <v>5.35</v>
      </c>
      <c r="G49" s="194">
        <f t="shared" si="0"/>
        <v>2113.25</v>
      </c>
      <c r="H49" s="196">
        <f t="shared" si="1"/>
        <v>-457.41000000000014</v>
      </c>
      <c r="I49" s="188">
        <f t="shared" si="2"/>
        <v>46</v>
      </c>
      <c r="J49" s="188" t="str">
        <f t="shared" si="2"/>
        <v>TT GDTX Thuận Thành</v>
      </c>
      <c r="K49" s="188">
        <f t="shared" si="3"/>
        <v>-457.41000000000014</v>
      </c>
    </row>
    <row r="50" spans="1:11" x14ac:dyDescent="0.25">
      <c r="A50" s="193">
        <v>46</v>
      </c>
      <c r="B50" s="193">
        <v>72</v>
      </c>
      <c r="C50" s="194">
        <v>47</v>
      </c>
      <c r="D50" s="195" t="s">
        <v>320</v>
      </c>
      <c r="E50" s="194">
        <v>381</v>
      </c>
      <c r="F50" s="194">
        <v>5.03</v>
      </c>
      <c r="G50" s="194">
        <f t="shared" si="0"/>
        <v>1916.43</v>
      </c>
      <c r="H50" s="196">
        <f t="shared" si="1"/>
        <v>-563.11799999999994</v>
      </c>
      <c r="I50" s="188">
        <f t="shared" si="2"/>
        <v>47</v>
      </c>
      <c r="J50" s="188" t="str">
        <f t="shared" si="2"/>
        <v>THPT Nguyễn Trãi</v>
      </c>
      <c r="K50" s="188">
        <f t="shared" si="3"/>
        <v>-563.11799999999994</v>
      </c>
    </row>
    <row r="51" spans="1:11" s="200" customFormat="1" x14ac:dyDescent="0.25">
      <c r="A51" s="198"/>
      <c r="B51" s="198"/>
      <c r="C51" s="194"/>
      <c r="D51" s="199" t="s">
        <v>507</v>
      </c>
      <c r="E51" s="199">
        <f>SUM(E4:E50)</f>
        <v>15359</v>
      </c>
      <c r="F51" s="199">
        <v>7.08</v>
      </c>
      <c r="G51" s="194">
        <f t="shared" si="0"/>
        <v>108741.72</v>
      </c>
      <c r="H51" s="196">
        <f t="shared" si="1"/>
        <v>8785.3480000000018</v>
      </c>
      <c r="I51" s="188">
        <f t="shared" si="2"/>
        <v>0</v>
      </c>
      <c r="J51" s="188" t="str">
        <f t="shared" si="2"/>
        <v>Cộng</v>
      </c>
      <c r="K51" s="188">
        <f t="shared" si="3"/>
        <v>8785.3480000000018</v>
      </c>
    </row>
    <row r="52" spans="1:11" s="200" customFormat="1" x14ac:dyDescent="0.25">
      <c r="C52" s="194"/>
      <c r="D52" s="201" t="s">
        <v>508</v>
      </c>
      <c r="E52" s="199"/>
      <c r="F52" s="199">
        <v>6.508</v>
      </c>
      <c r="G52" s="194"/>
      <c r="H52" s="196"/>
      <c r="I52" s="188">
        <f t="shared" si="2"/>
        <v>0</v>
      </c>
      <c r="J52" s="188" t="str">
        <f t="shared" si="2"/>
        <v>Toàn quốc</v>
      </c>
      <c r="K52" s="188">
        <f t="shared" si="3"/>
        <v>0</v>
      </c>
    </row>
    <row r="53" spans="1:11" x14ac:dyDescent="0.25">
      <c r="A53" s="187"/>
    </row>
  </sheetData>
  <mergeCells count="2">
    <mergeCell ref="C1:H1"/>
    <mergeCell ref="C2:H2"/>
  </mergeCells>
  <pageMargins left="0.7026041666666667" right="0.56406250000000002" top="0.49479166666666669" bottom="0.36614583333333334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zoomScaleNormal="100" workbookViewId="0">
      <selection activeCell="G8" sqref="G8"/>
    </sheetView>
  </sheetViews>
  <sheetFormatPr defaultRowHeight="18.75" x14ac:dyDescent="0.3"/>
  <cols>
    <col min="1" max="1" width="15.28515625" style="161" customWidth="1"/>
    <col min="2" max="2" width="15.85546875" style="161" customWidth="1"/>
    <col min="3" max="3" width="17.7109375" style="161" customWidth="1"/>
    <col min="4" max="4" width="19.140625" style="161" customWidth="1"/>
    <col min="5" max="5" width="10.85546875" style="161" customWidth="1"/>
    <col min="6" max="7" width="19.85546875" style="161" customWidth="1"/>
    <col min="8" max="8" width="13.7109375" style="161" customWidth="1"/>
    <col min="9" max="16384" width="9.140625" style="161"/>
  </cols>
  <sheetData>
    <row r="1" spans="1:8" x14ac:dyDescent="0.3">
      <c r="A1" s="260" t="s">
        <v>509</v>
      </c>
      <c r="B1" s="260"/>
      <c r="C1" s="260"/>
      <c r="D1" s="260"/>
      <c r="E1" s="260"/>
      <c r="F1" s="260"/>
      <c r="G1" s="260"/>
      <c r="H1" s="260"/>
    </row>
    <row r="3" spans="1:8" ht="33" customHeight="1" x14ac:dyDescent="0.3">
      <c r="A3" s="254" t="s">
        <v>416</v>
      </c>
      <c r="B3" s="255" t="s">
        <v>510</v>
      </c>
      <c r="C3" s="257" t="s">
        <v>511</v>
      </c>
      <c r="D3" s="258"/>
      <c r="E3" s="259"/>
      <c r="F3" s="257" t="s">
        <v>512</v>
      </c>
      <c r="G3" s="258"/>
      <c r="H3" s="259"/>
    </row>
    <row r="4" spans="1:8" ht="46.5" customHeight="1" x14ac:dyDescent="0.3">
      <c r="A4" s="254"/>
      <c r="B4" s="256"/>
      <c r="C4" s="162" t="s">
        <v>417</v>
      </c>
      <c r="D4" s="162" t="s">
        <v>418</v>
      </c>
      <c r="E4" s="162" t="s">
        <v>419</v>
      </c>
      <c r="F4" s="162" t="s">
        <v>417</v>
      </c>
      <c r="G4" s="162" t="s">
        <v>418</v>
      </c>
      <c r="H4" s="162" t="s">
        <v>419</v>
      </c>
    </row>
    <row r="5" spans="1:8" ht="30.75" customHeight="1" x14ac:dyDescent="0.3">
      <c r="A5" s="163" t="s">
        <v>420</v>
      </c>
      <c r="B5" s="164">
        <v>9</v>
      </c>
      <c r="C5" s="164">
        <v>29</v>
      </c>
      <c r="D5" s="164">
        <v>28</v>
      </c>
      <c r="E5" s="165">
        <f>D5/C5</f>
        <v>0.96551724137931039</v>
      </c>
      <c r="F5" s="164">
        <v>34</v>
      </c>
      <c r="G5" s="164">
        <v>33</v>
      </c>
      <c r="H5" s="165">
        <f>G5/F5</f>
        <v>0.97058823529411764</v>
      </c>
    </row>
    <row r="6" spans="1:8" ht="30.75" customHeight="1" x14ac:dyDescent="0.3">
      <c r="A6" s="163" t="s">
        <v>421</v>
      </c>
      <c r="B6" s="164">
        <v>10</v>
      </c>
      <c r="C6" s="164">
        <v>26</v>
      </c>
      <c r="D6" s="164">
        <v>26</v>
      </c>
      <c r="E6" s="165">
        <f t="shared" ref="E6:E14" si="0">D6/C6</f>
        <v>1</v>
      </c>
      <c r="F6" s="164">
        <v>29</v>
      </c>
      <c r="G6" s="164">
        <v>28</v>
      </c>
      <c r="H6" s="165">
        <f t="shared" ref="H6:H14" si="1">G6/F6</f>
        <v>0.96551724137931039</v>
      </c>
    </row>
    <row r="7" spans="1:8" ht="30.75" customHeight="1" x14ac:dyDescent="0.3">
      <c r="A7" s="163" t="s">
        <v>422</v>
      </c>
      <c r="B7" s="164">
        <v>10</v>
      </c>
      <c r="C7" s="164">
        <v>28</v>
      </c>
      <c r="D7" s="164">
        <v>28</v>
      </c>
      <c r="E7" s="165">
        <f t="shared" si="0"/>
        <v>1</v>
      </c>
      <c r="F7" s="164">
        <v>21</v>
      </c>
      <c r="G7" s="164">
        <v>21</v>
      </c>
      <c r="H7" s="165">
        <f t="shared" si="1"/>
        <v>1</v>
      </c>
    </row>
    <row r="8" spans="1:8" ht="30.75" customHeight="1" x14ac:dyDescent="0.3">
      <c r="A8" s="163" t="s">
        <v>423</v>
      </c>
      <c r="B8" s="164">
        <v>9</v>
      </c>
      <c r="C8" s="164">
        <v>29</v>
      </c>
      <c r="D8" s="164">
        <v>22</v>
      </c>
      <c r="E8" s="165">
        <f t="shared" si="0"/>
        <v>0.75862068965517238</v>
      </c>
      <c r="F8" s="164">
        <v>28</v>
      </c>
      <c r="G8" s="164">
        <v>26</v>
      </c>
      <c r="H8" s="165">
        <f t="shared" si="1"/>
        <v>0.9285714285714286</v>
      </c>
    </row>
    <row r="9" spans="1:8" ht="30.75" customHeight="1" x14ac:dyDescent="0.3">
      <c r="A9" s="163" t="s">
        <v>424</v>
      </c>
      <c r="B9" s="164">
        <v>10</v>
      </c>
      <c r="C9" s="164">
        <v>24</v>
      </c>
      <c r="D9" s="164">
        <v>24</v>
      </c>
      <c r="E9" s="165">
        <f t="shared" si="0"/>
        <v>1</v>
      </c>
      <c r="F9" s="164">
        <v>25</v>
      </c>
      <c r="G9" s="164">
        <v>25</v>
      </c>
      <c r="H9" s="165">
        <f t="shared" si="1"/>
        <v>1</v>
      </c>
    </row>
    <row r="10" spans="1:8" ht="30.75" customHeight="1" x14ac:dyDescent="0.3">
      <c r="A10" s="163" t="s">
        <v>425</v>
      </c>
      <c r="B10" s="164">
        <v>9</v>
      </c>
      <c r="C10" s="164">
        <v>24</v>
      </c>
      <c r="D10" s="164">
        <v>19</v>
      </c>
      <c r="E10" s="165">
        <f t="shared" si="0"/>
        <v>0.79166666666666663</v>
      </c>
      <c r="F10" s="164">
        <v>20</v>
      </c>
      <c r="G10" s="164">
        <v>19</v>
      </c>
      <c r="H10" s="165">
        <f t="shared" si="1"/>
        <v>0.95</v>
      </c>
    </row>
    <row r="11" spans="1:8" ht="30.75" customHeight="1" x14ac:dyDescent="0.3">
      <c r="A11" s="163" t="s">
        <v>426</v>
      </c>
      <c r="B11" s="164">
        <v>10</v>
      </c>
      <c r="C11" s="164">
        <v>30</v>
      </c>
      <c r="D11" s="164">
        <v>30</v>
      </c>
      <c r="E11" s="165">
        <f t="shared" si="0"/>
        <v>1</v>
      </c>
      <c r="F11" s="164">
        <v>34</v>
      </c>
      <c r="G11" s="164">
        <v>34</v>
      </c>
      <c r="H11" s="165">
        <f t="shared" si="1"/>
        <v>1</v>
      </c>
    </row>
    <row r="12" spans="1:8" ht="30.75" customHeight="1" x14ac:dyDescent="0.3">
      <c r="A12" s="163" t="s">
        <v>427</v>
      </c>
      <c r="B12" s="164">
        <v>10</v>
      </c>
      <c r="C12" s="164">
        <v>30</v>
      </c>
      <c r="D12" s="164">
        <v>29</v>
      </c>
      <c r="E12" s="165">
        <f t="shared" si="0"/>
        <v>0.96666666666666667</v>
      </c>
      <c r="F12" s="164">
        <v>10</v>
      </c>
      <c r="G12" s="164">
        <v>8</v>
      </c>
      <c r="H12" s="165">
        <f t="shared" si="1"/>
        <v>0.8</v>
      </c>
    </row>
    <row r="13" spans="1:8" ht="30.75" customHeight="1" x14ac:dyDescent="0.3">
      <c r="A13" s="163" t="s">
        <v>428</v>
      </c>
      <c r="B13" s="164">
        <v>10</v>
      </c>
      <c r="C13" s="164">
        <v>20</v>
      </c>
      <c r="D13" s="164">
        <v>20</v>
      </c>
      <c r="E13" s="165">
        <f t="shared" si="0"/>
        <v>1</v>
      </c>
      <c r="F13" s="164">
        <v>19</v>
      </c>
      <c r="G13" s="164">
        <v>19</v>
      </c>
      <c r="H13" s="165">
        <f t="shared" si="1"/>
        <v>1</v>
      </c>
    </row>
    <row r="14" spans="1:8" ht="30.75" customHeight="1" x14ac:dyDescent="0.3">
      <c r="A14" s="162" t="s">
        <v>429</v>
      </c>
      <c r="B14" s="166">
        <f>SUM(B5:B13)</f>
        <v>87</v>
      </c>
      <c r="C14" s="166">
        <f t="shared" ref="C14:G14" si="2">SUM(C5:C13)</f>
        <v>240</v>
      </c>
      <c r="D14" s="166">
        <f t="shared" si="2"/>
        <v>226</v>
      </c>
      <c r="E14" s="167">
        <f t="shared" si="0"/>
        <v>0.94166666666666665</v>
      </c>
      <c r="F14" s="166">
        <f t="shared" si="2"/>
        <v>220</v>
      </c>
      <c r="G14" s="166">
        <f t="shared" si="2"/>
        <v>213</v>
      </c>
      <c r="H14" s="167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93AA-53EF-4F89-896A-12F425CE0802}">
  <dimension ref="A1:P52"/>
  <sheetViews>
    <sheetView view="pageLayout" zoomScaleNormal="85" zoomScaleSheetLayoutView="100" workbookViewId="0">
      <selection activeCell="F6" sqref="F6"/>
    </sheetView>
  </sheetViews>
  <sheetFormatPr defaultRowHeight="19.5" customHeight="1" x14ac:dyDescent="0.25"/>
  <cols>
    <col min="1" max="1" width="4.85546875" style="2" customWidth="1"/>
    <col min="2" max="2" width="36.5703125" style="2" customWidth="1"/>
    <col min="3" max="4" width="7.7109375" style="2" customWidth="1"/>
    <col min="5" max="6" width="7.7109375" style="13" customWidth="1"/>
    <col min="7" max="8" width="7.7109375" style="2" customWidth="1"/>
    <col min="9" max="9" width="22.28515625" style="2" customWidth="1"/>
    <col min="10" max="15" width="6" style="2" customWidth="1"/>
    <col min="16" max="16" width="0" style="2" hidden="1" customWidth="1"/>
    <col min="17" max="16384" width="9.140625" style="2"/>
  </cols>
  <sheetData>
    <row r="1" spans="1:16" ht="18.75" x14ac:dyDescent="0.25">
      <c r="A1" s="265" t="s">
        <v>377</v>
      </c>
      <c r="B1" s="265"/>
      <c r="C1" s="265"/>
      <c r="D1" s="265"/>
      <c r="E1" s="265"/>
      <c r="F1" s="265"/>
      <c r="G1" s="265"/>
      <c r="H1" s="265"/>
      <c r="I1" s="265"/>
      <c r="J1" s="1"/>
      <c r="K1" s="1"/>
      <c r="L1" s="1"/>
      <c r="M1" s="1"/>
      <c r="N1" s="1"/>
      <c r="O1" s="1"/>
    </row>
    <row r="2" spans="1:16" ht="18.75" x14ac:dyDescent="0.25">
      <c r="A2" s="266" t="s">
        <v>0</v>
      </c>
      <c r="B2" s="266"/>
      <c r="C2" s="266"/>
      <c r="D2" s="266"/>
      <c r="E2" s="266"/>
      <c r="F2" s="266"/>
      <c r="G2" s="266"/>
      <c r="H2" s="266"/>
      <c r="I2" s="266"/>
      <c r="J2" s="158"/>
      <c r="K2" s="158"/>
      <c r="L2" s="158"/>
      <c r="M2" s="158"/>
      <c r="N2" s="158"/>
      <c r="O2" s="158"/>
    </row>
    <row r="3" spans="1:16" s="1" customFormat="1" ht="18.75" x14ac:dyDescent="0.25">
      <c r="A3" s="263" t="s">
        <v>1</v>
      </c>
      <c r="B3" s="263" t="s">
        <v>2</v>
      </c>
      <c r="C3" s="261">
        <v>2020</v>
      </c>
      <c r="D3" s="262"/>
      <c r="E3" s="261">
        <v>2021</v>
      </c>
      <c r="F3" s="262"/>
      <c r="G3" s="267">
        <v>2022</v>
      </c>
      <c r="H3" s="268"/>
      <c r="I3" s="269" t="s">
        <v>378</v>
      </c>
      <c r="J3" s="261">
        <v>2019</v>
      </c>
      <c r="K3" s="262"/>
      <c r="L3" s="261">
        <v>2018</v>
      </c>
      <c r="M3" s="262"/>
      <c r="N3" s="261">
        <v>2017</v>
      </c>
      <c r="O3" s="262"/>
      <c r="P3" s="263" t="s">
        <v>1</v>
      </c>
    </row>
    <row r="4" spans="1:16" s="1" customFormat="1" ht="14.25" customHeight="1" x14ac:dyDescent="0.25">
      <c r="A4" s="264"/>
      <c r="B4" s="264"/>
      <c r="C4" s="159" t="s">
        <v>3</v>
      </c>
      <c r="D4" s="159" t="s">
        <v>4</v>
      </c>
      <c r="E4" s="159" t="s">
        <v>3</v>
      </c>
      <c r="F4" s="159" t="s">
        <v>4</v>
      </c>
      <c r="G4" s="159" t="s">
        <v>3</v>
      </c>
      <c r="H4" s="159" t="s">
        <v>4</v>
      </c>
      <c r="I4" s="270"/>
      <c r="J4" s="159" t="s">
        <v>3</v>
      </c>
      <c r="K4" s="159" t="s">
        <v>4</v>
      </c>
      <c r="L4" s="159" t="s">
        <v>3</v>
      </c>
      <c r="M4" s="159" t="s">
        <v>4</v>
      </c>
      <c r="N4" s="159" t="s">
        <v>3</v>
      </c>
      <c r="O4" s="3" t="s">
        <v>4</v>
      </c>
      <c r="P4" s="264"/>
    </row>
    <row r="5" spans="1:16" ht="20.25" customHeight="1" x14ac:dyDescent="0.25">
      <c r="A5" s="4">
        <v>1</v>
      </c>
      <c r="B5" s="5" t="s">
        <v>379</v>
      </c>
      <c r="C5" s="6">
        <v>7.5046174142480213</v>
      </c>
      <c r="D5" s="7">
        <f t="shared" ref="D5:D29" si="0">RANK(C5,$C$5:$C$51)</f>
        <v>1</v>
      </c>
      <c r="E5" s="4">
        <v>7.62</v>
      </c>
      <c r="F5" s="7">
        <f t="shared" ref="F5:F38" si="1">RANK(E5,$E$5:$E$51)</f>
        <v>3</v>
      </c>
      <c r="G5" s="8">
        <v>8.27</v>
      </c>
      <c r="H5" s="8">
        <f t="shared" ref="H5:H51" si="2">RANK(G5,G$5:G$51,0)</f>
        <v>1</v>
      </c>
      <c r="I5" s="7">
        <f>F5-H5</f>
        <v>2</v>
      </c>
      <c r="J5" s="6">
        <v>3.1029411764705883</v>
      </c>
      <c r="K5" s="7">
        <f>RANK(J5,$J$5:$J$51)</f>
        <v>41</v>
      </c>
      <c r="L5" s="160">
        <v>4.2833333333333332</v>
      </c>
      <c r="M5" s="7">
        <f>RANK(L5,$L$5:$L$51)</f>
        <v>30</v>
      </c>
      <c r="N5" s="160">
        <v>2.4318181818181817</v>
      </c>
      <c r="O5" s="7">
        <f>RANK(N5,$N$5:$N$51)</f>
        <v>44</v>
      </c>
      <c r="P5" s="4">
        <v>39</v>
      </c>
    </row>
    <row r="6" spans="1:16" ht="20.25" customHeight="1" x14ac:dyDescent="0.25">
      <c r="A6" s="4">
        <v>2</v>
      </c>
      <c r="B6" s="5" t="s">
        <v>380</v>
      </c>
      <c r="C6" s="6">
        <v>7</v>
      </c>
      <c r="D6" s="7">
        <f t="shared" si="0"/>
        <v>4</v>
      </c>
      <c r="E6" s="4">
        <v>7.84</v>
      </c>
      <c r="F6" s="7">
        <f t="shared" si="1"/>
        <v>1</v>
      </c>
      <c r="G6" s="8">
        <v>8.14</v>
      </c>
      <c r="H6" s="8">
        <f t="shared" si="2"/>
        <v>2</v>
      </c>
      <c r="I6" s="7">
        <f t="shared" ref="I6:I50" si="3">F6-H6</f>
        <v>-1</v>
      </c>
      <c r="J6" s="6">
        <v>2.7</v>
      </c>
      <c r="K6" s="7">
        <f>RANK(J6,$J$5:$J$51)</f>
        <v>44</v>
      </c>
      <c r="L6" s="160">
        <v>3.5</v>
      </c>
      <c r="M6" s="7">
        <f>RANK(L6,$L$5:$L$51)</f>
        <v>42</v>
      </c>
      <c r="N6" s="160">
        <v>2.7785714285714285</v>
      </c>
      <c r="O6" s="7">
        <f>RANK(N6,$N$5:$N$51)</f>
        <v>43</v>
      </c>
      <c r="P6" s="4">
        <v>40</v>
      </c>
    </row>
    <row r="7" spans="1:16" ht="20.25" customHeight="1" x14ac:dyDescent="0.25">
      <c r="A7" s="4">
        <v>3</v>
      </c>
      <c r="B7" s="5" t="s">
        <v>381</v>
      </c>
      <c r="C7" s="6">
        <v>6.786458333333333</v>
      </c>
      <c r="D7" s="7">
        <f t="shared" si="0"/>
        <v>8</v>
      </c>
      <c r="E7" s="4">
        <v>7.38</v>
      </c>
      <c r="F7" s="7">
        <f t="shared" si="1"/>
        <v>4</v>
      </c>
      <c r="G7" s="8">
        <v>8.01</v>
      </c>
      <c r="H7" s="8">
        <f t="shared" si="2"/>
        <v>3</v>
      </c>
      <c r="I7" s="7">
        <f t="shared" si="3"/>
        <v>1</v>
      </c>
      <c r="J7" s="6">
        <v>5.625</v>
      </c>
      <c r="K7" s="7">
        <f>RANK(J7,$J$5:$J$51)</f>
        <v>7</v>
      </c>
      <c r="L7" s="160">
        <v>6.9545454545454541</v>
      </c>
      <c r="M7" s="7">
        <f>RANK(L7,$L$5:$L$51)</f>
        <v>2</v>
      </c>
      <c r="N7" s="160">
        <v>5.1944444444444446</v>
      </c>
      <c r="O7" s="7">
        <f>RANK(N7,$N$5:$N$51)</f>
        <v>11</v>
      </c>
      <c r="P7" s="4">
        <v>31</v>
      </c>
    </row>
    <row r="8" spans="1:16" ht="20.25" customHeight="1" x14ac:dyDescent="0.25">
      <c r="A8" s="4">
        <v>4</v>
      </c>
      <c r="B8" s="5" t="s">
        <v>382</v>
      </c>
      <c r="C8" s="6">
        <v>6.8893568147013786</v>
      </c>
      <c r="D8" s="7">
        <f t="shared" si="0"/>
        <v>6</v>
      </c>
      <c r="E8" s="4">
        <v>7.22</v>
      </c>
      <c r="F8" s="7">
        <f t="shared" si="1"/>
        <v>7</v>
      </c>
      <c r="G8" s="8">
        <v>7.9</v>
      </c>
      <c r="H8" s="8">
        <f t="shared" si="2"/>
        <v>4</v>
      </c>
      <c r="I8" s="7">
        <f t="shared" si="3"/>
        <v>3</v>
      </c>
      <c r="J8" s="6"/>
      <c r="K8" s="7"/>
      <c r="L8" s="160"/>
      <c r="M8" s="7"/>
      <c r="N8" s="160"/>
      <c r="O8" s="7"/>
      <c r="P8" s="4">
        <v>47</v>
      </c>
    </row>
    <row r="9" spans="1:16" ht="20.25" customHeight="1" x14ac:dyDescent="0.25">
      <c r="A9" s="4">
        <v>5</v>
      </c>
      <c r="B9" s="5" t="s">
        <v>383</v>
      </c>
      <c r="C9" s="6">
        <v>6.7522026431718061</v>
      </c>
      <c r="D9" s="7">
        <f t="shared" si="0"/>
        <v>10</v>
      </c>
      <c r="E9" s="4">
        <v>7.28</v>
      </c>
      <c r="F9" s="7">
        <f t="shared" si="1"/>
        <v>5</v>
      </c>
      <c r="G9" s="8">
        <v>7.82</v>
      </c>
      <c r="H9" s="8">
        <f t="shared" si="2"/>
        <v>5</v>
      </c>
      <c r="I9" s="7">
        <f t="shared" si="3"/>
        <v>0</v>
      </c>
      <c r="J9" s="6">
        <v>3.3815789473684212</v>
      </c>
      <c r="K9" s="7">
        <f>RANK(J9,$J$5:$J$51)</f>
        <v>40</v>
      </c>
      <c r="L9" s="160">
        <v>3.5267857142857144</v>
      </c>
      <c r="M9" s="7">
        <f>RANK(L9,$L$5:$L$51)</f>
        <v>40</v>
      </c>
      <c r="N9" s="160">
        <v>3.9210526315789473</v>
      </c>
      <c r="O9" s="7">
        <f>RANK(N9,$N$5:$N$51)</f>
        <v>32</v>
      </c>
      <c r="P9" s="4">
        <v>35</v>
      </c>
    </row>
    <row r="10" spans="1:16" ht="20.25" customHeight="1" x14ac:dyDescent="0.25">
      <c r="A10" s="4">
        <v>6</v>
      </c>
      <c r="B10" s="5" t="s">
        <v>384</v>
      </c>
      <c r="C10" s="6">
        <v>6.778688524590164</v>
      </c>
      <c r="D10" s="7">
        <f t="shared" si="0"/>
        <v>9</v>
      </c>
      <c r="E10" s="4">
        <v>7.18</v>
      </c>
      <c r="F10" s="7">
        <f t="shared" si="1"/>
        <v>8</v>
      </c>
      <c r="G10" s="8">
        <v>7.78</v>
      </c>
      <c r="H10" s="8">
        <f t="shared" si="2"/>
        <v>6</v>
      </c>
      <c r="I10" s="7">
        <f t="shared" si="3"/>
        <v>2</v>
      </c>
      <c r="J10" s="6">
        <v>3.9125000000000001</v>
      </c>
      <c r="K10" s="7">
        <f>RANK(J10,$J$5:$J$51)</f>
        <v>31</v>
      </c>
      <c r="L10" s="160">
        <v>4.1530612244897958</v>
      </c>
      <c r="M10" s="7">
        <f>RANK(L10,$L$5:$L$51)</f>
        <v>31</v>
      </c>
      <c r="N10" s="160">
        <v>3.9471153846153846</v>
      </c>
      <c r="O10" s="7">
        <f>RANK(N10,$N$5:$N$51)</f>
        <v>31</v>
      </c>
      <c r="P10" s="4">
        <v>36</v>
      </c>
    </row>
    <row r="11" spans="1:16" ht="20.25" customHeight="1" x14ac:dyDescent="0.25">
      <c r="A11" s="4">
        <v>7</v>
      </c>
      <c r="B11" s="5" t="s">
        <v>385</v>
      </c>
      <c r="C11" s="6">
        <v>7.0042444821731751</v>
      </c>
      <c r="D11" s="7">
        <f t="shared" si="0"/>
        <v>3</v>
      </c>
      <c r="E11" s="4">
        <v>7.69</v>
      </c>
      <c r="F11" s="7">
        <f t="shared" si="1"/>
        <v>2</v>
      </c>
      <c r="G11" s="8">
        <v>7.73</v>
      </c>
      <c r="H11" s="8">
        <f t="shared" si="2"/>
        <v>7</v>
      </c>
      <c r="I11" s="7">
        <f t="shared" si="3"/>
        <v>-5</v>
      </c>
      <c r="J11" s="6"/>
      <c r="K11" s="7"/>
      <c r="L11" s="160"/>
      <c r="M11" s="7"/>
      <c r="N11" s="160"/>
      <c r="O11" s="7"/>
      <c r="P11" s="4">
        <v>44</v>
      </c>
    </row>
    <row r="12" spans="1:16" ht="20.25" customHeight="1" x14ac:dyDescent="0.25">
      <c r="A12" s="4">
        <v>8</v>
      </c>
      <c r="B12" s="5" t="s">
        <v>386</v>
      </c>
      <c r="C12" s="6">
        <v>7.1237244897959187</v>
      </c>
      <c r="D12" s="7">
        <f t="shared" si="0"/>
        <v>2</v>
      </c>
      <c r="E12" s="4">
        <v>7.06</v>
      </c>
      <c r="F12" s="7">
        <f t="shared" si="1"/>
        <v>10</v>
      </c>
      <c r="G12" s="8">
        <v>7.68</v>
      </c>
      <c r="H12" s="8">
        <f t="shared" si="2"/>
        <v>8</v>
      </c>
      <c r="I12" s="7">
        <f t="shared" si="3"/>
        <v>2</v>
      </c>
      <c r="J12" s="6">
        <v>3.6268656716417911</v>
      </c>
      <c r="K12" s="7">
        <f t="shared" ref="K12:K51" si="4">RANK(J12,$J$5:$J$51)</f>
        <v>36</v>
      </c>
      <c r="L12" s="160">
        <v>4.0999999999999996</v>
      </c>
      <c r="M12" s="7">
        <f t="shared" ref="M12:M51" si="5">RANK(L12,$L$5:$L$51)</f>
        <v>32</v>
      </c>
      <c r="N12" s="160">
        <v>4.2766666666666664</v>
      </c>
      <c r="O12" s="7">
        <f t="shared" ref="O12:O51" si="6">RANK(N12,$N$5:$N$51)</f>
        <v>25</v>
      </c>
      <c r="P12" s="4">
        <v>45</v>
      </c>
    </row>
    <row r="13" spans="1:16" ht="20.25" customHeight="1" x14ac:dyDescent="0.25">
      <c r="A13" s="4">
        <v>9</v>
      </c>
      <c r="B13" s="5" t="s">
        <v>387</v>
      </c>
      <c r="C13" s="6">
        <v>6.1816770186335406</v>
      </c>
      <c r="D13" s="7">
        <f t="shared" si="0"/>
        <v>16</v>
      </c>
      <c r="E13" s="4">
        <v>6.93</v>
      </c>
      <c r="F13" s="7">
        <f t="shared" si="1"/>
        <v>13</v>
      </c>
      <c r="G13" s="8">
        <v>7.66</v>
      </c>
      <c r="H13" s="8">
        <f t="shared" si="2"/>
        <v>9</v>
      </c>
      <c r="I13" s="7">
        <f t="shared" si="3"/>
        <v>4</v>
      </c>
      <c r="J13" s="6">
        <v>4.2201492537313436</v>
      </c>
      <c r="K13" s="7">
        <f t="shared" si="4"/>
        <v>28</v>
      </c>
      <c r="L13" s="160">
        <v>4.4930555555555554</v>
      </c>
      <c r="M13" s="7">
        <f t="shared" si="5"/>
        <v>26</v>
      </c>
      <c r="N13" s="160">
        <v>3.545045045045045</v>
      </c>
      <c r="O13" s="7">
        <f t="shared" si="6"/>
        <v>37</v>
      </c>
      <c r="P13" s="4">
        <v>46</v>
      </c>
    </row>
    <row r="14" spans="1:16" ht="20.25" customHeight="1" x14ac:dyDescent="0.25">
      <c r="A14" s="4">
        <v>10</v>
      </c>
      <c r="B14" s="5" t="s">
        <v>388</v>
      </c>
      <c r="C14" s="6">
        <v>6.5026785714285715</v>
      </c>
      <c r="D14" s="7">
        <f t="shared" si="0"/>
        <v>11</v>
      </c>
      <c r="E14" s="4">
        <v>6.78</v>
      </c>
      <c r="F14" s="7">
        <f t="shared" si="1"/>
        <v>15</v>
      </c>
      <c r="G14" s="8">
        <v>7.61</v>
      </c>
      <c r="H14" s="8">
        <f t="shared" si="2"/>
        <v>10</v>
      </c>
      <c r="I14" s="7">
        <f t="shared" si="3"/>
        <v>5</v>
      </c>
      <c r="J14" s="6">
        <v>4.4846491228070171</v>
      </c>
      <c r="K14" s="7">
        <f t="shared" si="4"/>
        <v>24</v>
      </c>
      <c r="L14" s="160">
        <v>4.4341216216216219</v>
      </c>
      <c r="M14" s="7">
        <f t="shared" si="5"/>
        <v>27</v>
      </c>
      <c r="N14" s="160">
        <v>4.0228571428571431</v>
      </c>
      <c r="O14" s="7">
        <f t="shared" si="6"/>
        <v>30</v>
      </c>
      <c r="P14" s="4">
        <v>43</v>
      </c>
    </row>
    <row r="15" spans="1:16" ht="20.25" customHeight="1" x14ac:dyDescent="0.25">
      <c r="A15" s="4">
        <v>11</v>
      </c>
      <c r="B15" s="5" t="s">
        <v>389</v>
      </c>
      <c r="C15" s="6">
        <v>6.7913694721825966</v>
      </c>
      <c r="D15" s="7">
        <f t="shared" si="0"/>
        <v>7</v>
      </c>
      <c r="E15" s="4">
        <v>7.16</v>
      </c>
      <c r="F15" s="7">
        <f t="shared" si="1"/>
        <v>9</v>
      </c>
      <c r="G15" s="8">
        <v>7.57</v>
      </c>
      <c r="H15" s="8">
        <f t="shared" si="2"/>
        <v>11</v>
      </c>
      <c r="I15" s="7">
        <f t="shared" si="3"/>
        <v>-2</v>
      </c>
      <c r="J15" s="6">
        <v>2.8258426966292136</v>
      </c>
      <c r="K15" s="7">
        <f t="shared" si="4"/>
        <v>43</v>
      </c>
      <c r="L15" s="160">
        <v>2.8414634146341462</v>
      </c>
      <c r="M15" s="7">
        <f t="shared" si="5"/>
        <v>45</v>
      </c>
      <c r="N15" s="160">
        <v>3.108974358974359</v>
      </c>
      <c r="O15" s="7">
        <f t="shared" si="6"/>
        <v>42</v>
      </c>
      <c r="P15" s="4">
        <v>41</v>
      </c>
    </row>
    <row r="16" spans="1:16" ht="20.25" customHeight="1" x14ac:dyDescent="0.25">
      <c r="A16" s="4">
        <v>12</v>
      </c>
      <c r="B16" s="5" t="s">
        <v>390</v>
      </c>
      <c r="C16" s="6">
        <v>6.959405144694534</v>
      </c>
      <c r="D16" s="7">
        <f t="shared" si="0"/>
        <v>5</v>
      </c>
      <c r="E16" s="4">
        <v>7.23</v>
      </c>
      <c r="F16" s="7">
        <f t="shared" si="1"/>
        <v>6</v>
      </c>
      <c r="G16" s="8">
        <v>7.56</v>
      </c>
      <c r="H16" s="8">
        <f t="shared" si="2"/>
        <v>12</v>
      </c>
      <c r="I16" s="7">
        <f t="shared" si="3"/>
        <v>-6</v>
      </c>
      <c r="J16" s="6">
        <v>2.8918918918918921</v>
      </c>
      <c r="K16" s="7">
        <f t="shared" si="4"/>
        <v>42</v>
      </c>
      <c r="L16" s="160">
        <v>4.0441176470588234</v>
      </c>
      <c r="M16" s="7">
        <f t="shared" si="5"/>
        <v>33</v>
      </c>
      <c r="N16" s="160">
        <v>3.3475000000000001</v>
      </c>
      <c r="O16" s="7">
        <f t="shared" si="6"/>
        <v>40</v>
      </c>
      <c r="P16" s="4">
        <v>42</v>
      </c>
    </row>
    <row r="17" spans="1:16" ht="20.25" customHeight="1" x14ac:dyDescent="0.25">
      <c r="A17" s="4">
        <v>13</v>
      </c>
      <c r="B17" s="5" t="s">
        <v>391</v>
      </c>
      <c r="C17" s="6">
        <v>6.1463282937365014</v>
      </c>
      <c r="D17" s="7">
        <f t="shared" si="0"/>
        <v>17</v>
      </c>
      <c r="E17" s="4">
        <v>6.43</v>
      </c>
      <c r="F17" s="7">
        <f t="shared" si="1"/>
        <v>23</v>
      </c>
      <c r="G17" s="8">
        <v>7.54</v>
      </c>
      <c r="H17" s="8">
        <f t="shared" si="2"/>
        <v>13</v>
      </c>
      <c r="I17" s="7">
        <f t="shared" si="3"/>
        <v>10</v>
      </c>
      <c r="J17" s="6">
        <v>4.4141666666666666</v>
      </c>
      <c r="K17" s="7">
        <f t="shared" si="4"/>
        <v>26</v>
      </c>
      <c r="L17" s="160">
        <v>4.3595406360424027</v>
      </c>
      <c r="M17" s="7">
        <f t="shared" si="5"/>
        <v>29</v>
      </c>
      <c r="N17" s="160">
        <v>4.1045673076923075</v>
      </c>
      <c r="O17" s="7">
        <f t="shared" si="6"/>
        <v>28</v>
      </c>
      <c r="P17" s="4">
        <v>37</v>
      </c>
    </row>
    <row r="18" spans="1:16" ht="20.25" customHeight="1" x14ac:dyDescent="0.25">
      <c r="A18" s="4">
        <v>14</v>
      </c>
      <c r="B18" s="5" t="s">
        <v>392</v>
      </c>
      <c r="C18" s="6">
        <v>5.8329979879275653</v>
      </c>
      <c r="D18" s="7">
        <f t="shared" si="0"/>
        <v>22</v>
      </c>
      <c r="E18" s="4">
        <v>6.46</v>
      </c>
      <c r="F18" s="7">
        <f t="shared" si="1"/>
        <v>22</v>
      </c>
      <c r="G18" s="8">
        <v>7.54</v>
      </c>
      <c r="H18" s="8">
        <f t="shared" si="2"/>
        <v>13</v>
      </c>
      <c r="I18" s="7">
        <f t="shared" si="3"/>
        <v>9</v>
      </c>
      <c r="J18" s="6">
        <v>2.673404255319149</v>
      </c>
      <c r="K18" s="7">
        <f t="shared" si="4"/>
        <v>45</v>
      </c>
      <c r="L18" s="160">
        <v>5.0729927007299267</v>
      </c>
      <c r="M18" s="7">
        <f t="shared" si="5"/>
        <v>20</v>
      </c>
      <c r="N18" s="160">
        <v>3.67443729903537</v>
      </c>
      <c r="O18" s="7">
        <f t="shared" si="6"/>
        <v>36</v>
      </c>
      <c r="P18" s="4">
        <v>38</v>
      </c>
    </row>
    <row r="19" spans="1:16" ht="20.25" customHeight="1" x14ac:dyDescent="0.25">
      <c r="A19" s="4">
        <v>15</v>
      </c>
      <c r="B19" s="5" t="s">
        <v>393</v>
      </c>
      <c r="C19" s="6">
        <v>6.4265658747300218</v>
      </c>
      <c r="D19" s="7">
        <f t="shared" si="0"/>
        <v>12</v>
      </c>
      <c r="E19" s="4">
        <v>6.99</v>
      </c>
      <c r="F19" s="7">
        <f t="shared" si="1"/>
        <v>12</v>
      </c>
      <c r="G19" s="8">
        <v>7.49</v>
      </c>
      <c r="H19" s="8">
        <f t="shared" si="2"/>
        <v>15</v>
      </c>
      <c r="I19" s="7">
        <f t="shared" si="3"/>
        <v>-3</v>
      </c>
      <c r="J19" s="6">
        <v>3.6673640167364017</v>
      </c>
      <c r="K19" s="7">
        <f t="shared" si="4"/>
        <v>35</v>
      </c>
      <c r="L19" s="160">
        <v>3.7081673306772909</v>
      </c>
      <c r="M19" s="7">
        <f t="shared" si="5"/>
        <v>37</v>
      </c>
      <c r="N19" s="160">
        <v>3.7771226415094339</v>
      </c>
      <c r="O19" s="7">
        <f t="shared" si="6"/>
        <v>33</v>
      </c>
      <c r="P19" s="4">
        <v>1</v>
      </c>
    </row>
    <row r="20" spans="1:16" ht="20.25" customHeight="1" x14ac:dyDescent="0.25">
      <c r="A20" s="4">
        <v>16</v>
      </c>
      <c r="B20" s="5" t="s">
        <v>394</v>
      </c>
      <c r="C20" s="6">
        <v>6.3621926229508201</v>
      </c>
      <c r="D20" s="7">
        <f t="shared" si="0"/>
        <v>14</v>
      </c>
      <c r="E20" s="4">
        <v>6.72</v>
      </c>
      <c r="F20" s="7">
        <f t="shared" si="1"/>
        <v>16</v>
      </c>
      <c r="G20" s="8">
        <v>7.36</v>
      </c>
      <c r="H20" s="8">
        <f t="shared" si="2"/>
        <v>16</v>
      </c>
      <c r="I20" s="7">
        <f t="shared" si="3"/>
        <v>0</v>
      </c>
      <c r="J20" s="6">
        <v>6.6100299401197606</v>
      </c>
      <c r="K20" s="7">
        <f t="shared" si="4"/>
        <v>1</v>
      </c>
      <c r="L20" s="160">
        <v>7.051075268817204</v>
      </c>
      <c r="M20" s="7">
        <f t="shared" si="5"/>
        <v>1</v>
      </c>
      <c r="N20" s="160">
        <v>6.6130136986301373</v>
      </c>
      <c r="O20" s="7">
        <f t="shared" si="6"/>
        <v>1</v>
      </c>
      <c r="P20" s="4">
        <v>9</v>
      </c>
    </row>
    <row r="21" spans="1:16" ht="20.25" customHeight="1" x14ac:dyDescent="0.25">
      <c r="A21" s="4">
        <v>17</v>
      </c>
      <c r="B21" s="5" t="s">
        <v>395</v>
      </c>
      <c r="C21" s="6">
        <v>5.7769016697588125</v>
      </c>
      <c r="D21" s="7">
        <f t="shared" si="0"/>
        <v>24</v>
      </c>
      <c r="E21" s="4">
        <v>6.6</v>
      </c>
      <c r="F21" s="7">
        <f t="shared" si="1"/>
        <v>19</v>
      </c>
      <c r="G21" s="8">
        <v>7.29</v>
      </c>
      <c r="H21" s="8">
        <f t="shared" si="2"/>
        <v>17</v>
      </c>
      <c r="I21" s="7">
        <f t="shared" si="3"/>
        <v>2</v>
      </c>
      <c r="J21" s="6">
        <v>5.4706196581196584</v>
      </c>
      <c r="K21" s="7">
        <f t="shared" si="4"/>
        <v>11</v>
      </c>
      <c r="L21" s="160">
        <v>5.859375</v>
      </c>
      <c r="M21" s="7">
        <f t="shared" si="5"/>
        <v>9</v>
      </c>
      <c r="N21" s="160">
        <v>5.312206572769953</v>
      </c>
      <c r="O21" s="7">
        <f t="shared" si="6"/>
        <v>8</v>
      </c>
      <c r="P21" s="4">
        <v>32</v>
      </c>
    </row>
    <row r="22" spans="1:16" ht="20.25" customHeight="1" x14ac:dyDescent="0.25">
      <c r="A22" s="4">
        <v>18</v>
      </c>
      <c r="B22" s="5" t="s">
        <v>315</v>
      </c>
      <c r="C22" s="6">
        <v>6.1022727272727275</v>
      </c>
      <c r="D22" s="7">
        <f t="shared" si="0"/>
        <v>18</v>
      </c>
      <c r="E22" s="4">
        <v>6.39</v>
      </c>
      <c r="F22" s="7">
        <f t="shared" si="1"/>
        <v>24</v>
      </c>
      <c r="G22" s="8">
        <v>7.27</v>
      </c>
      <c r="H22" s="8">
        <f t="shared" si="2"/>
        <v>18</v>
      </c>
      <c r="I22" s="7">
        <f t="shared" si="3"/>
        <v>6</v>
      </c>
      <c r="J22" s="6">
        <v>4.601136363636364</v>
      </c>
      <c r="K22" s="7">
        <f t="shared" si="4"/>
        <v>23</v>
      </c>
      <c r="L22" s="160">
        <v>4.6804979253112036</v>
      </c>
      <c r="M22" s="7">
        <f t="shared" si="5"/>
        <v>25</v>
      </c>
      <c r="N22" s="160">
        <v>4.5740343347639483</v>
      </c>
      <c r="O22" s="7">
        <f t="shared" si="6"/>
        <v>22</v>
      </c>
      <c r="P22" s="4">
        <v>15</v>
      </c>
    </row>
    <row r="23" spans="1:16" ht="20.25" customHeight="1" x14ac:dyDescent="0.25">
      <c r="A23" s="4">
        <v>19</v>
      </c>
      <c r="B23" s="5" t="s">
        <v>289</v>
      </c>
      <c r="C23" s="6">
        <v>6.3816901408450706</v>
      </c>
      <c r="D23" s="7">
        <f t="shared" si="0"/>
        <v>13</v>
      </c>
      <c r="E23" s="4">
        <v>7.05</v>
      </c>
      <c r="F23" s="7">
        <f t="shared" si="1"/>
        <v>11</v>
      </c>
      <c r="G23" s="8">
        <v>7.25</v>
      </c>
      <c r="H23" s="8">
        <f t="shared" si="2"/>
        <v>19</v>
      </c>
      <c r="I23" s="7">
        <f t="shared" si="3"/>
        <v>-8</v>
      </c>
      <c r="J23" s="6">
        <v>5.5839665653495443</v>
      </c>
      <c r="K23" s="7">
        <f t="shared" si="4"/>
        <v>9</v>
      </c>
      <c r="L23" s="160">
        <v>6.5141099855282203</v>
      </c>
      <c r="M23" s="7">
        <f t="shared" si="5"/>
        <v>4</v>
      </c>
      <c r="N23" s="160">
        <v>5.7468354430379751</v>
      </c>
      <c r="O23" s="7">
        <f t="shared" si="6"/>
        <v>3</v>
      </c>
      <c r="P23" s="4">
        <v>2</v>
      </c>
    </row>
    <row r="24" spans="1:16" ht="20.25" customHeight="1" x14ac:dyDescent="0.25">
      <c r="A24" s="4">
        <v>20</v>
      </c>
      <c r="B24" s="5" t="s">
        <v>253</v>
      </c>
      <c r="C24" s="6">
        <v>5.7881355932203391</v>
      </c>
      <c r="D24" s="7">
        <f t="shared" si="0"/>
        <v>23</v>
      </c>
      <c r="E24" s="4">
        <v>6.51</v>
      </c>
      <c r="F24" s="7">
        <f t="shared" si="1"/>
        <v>21</v>
      </c>
      <c r="G24" s="8">
        <v>7.22</v>
      </c>
      <c r="H24" s="8">
        <f t="shared" si="2"/>
        <v>20</v>
      </c>
      <c r="I24" s="7">
        <f t="shared" si="3"/>
        <v>1</v>
      </c>
      <c r="J24" s="6">
        <v>5.1541811846689898</v>
      </c>
      <c r="K24" s="7">
        <f t="shared" si="4"/>
        <v>18</v>
      </c>
      <c r="L24" s="160">
        <v>5.3869047619047619</v>
      </c>
      <c r="M24" s="7">
        <f t="shared" si="5"/>
        <v>15</v>
      </c>
      <c r="N24" s="160">
        <v>4.9870689655172411</v>
      </c>
      <c r="O24" s="7">
        <f t="shared" si="6"/>
        <v>14</v>
      </c>
      <c r="P24" s="4">
        <v>12</v>
      </c>
    </row>
    <row r="25" spans="1:16" ht="20.25" customHeight="1" x14ac:dyDescent="0.25">
      <c r="A25" s="4">
        <v>21</v>
      </c>
      <c r="B25" s="5" t="s">
        <v>396</v>
      </c>
      <c r="C25" s="6">
        <v>6.0100472813238772</v>
      </c>
      <c r="D25" s="7">
        <f t="shared" si="0"/>
        <v>19</v>
      </c>
      <c r="E25" s="4">
        <v>6.64</v>
      </c>
      <c r="F25" s="7">
        <f t="shared" si="1"/>
        <v>18</v>
      </c>
      <c r="G25" s="8">
        <v>7.19</v>
      </c>
      <c r="H25" s="8">
        <f t="shared" si="2"/>
        <v>21</v>
      </c>
      <c r="I25" s="7">
        <f t="shared" si="3"/>
        <v>-3</v>
      </c>
      <c r="J25" s="6">
        <v>3.4920634920634921</v>
      </c>
      <c r="K25" s="7">
        <f t="shared" si="4"/>
        <v>39</v>
      </c>
      <c r="L25" s="160">
        <v>3.4166666666666665</v>
      </c>
      <c r="M25" s="7">
        <f t="shared" si="5"/>
        <v>43</v>
      </c>
      <c r="N25" s="160">
        <v>3.5372340425531914</v>
      </c>
      <c r="O25" s="7">
        <f t="shared" si="6"/>
        <v>38</v>
      </c>
      <c r="P25" s="4">
        <v>34</v>
      </c>
    </row>
    <row r="26" spans="1:16" ht="20.25" customHeight="1" x14ac:dyDescent="0.25">
      <c r="A26" s="4">
        <v>22</v>
      </c>
      <c r="B26" s="5" t="s">
        <v>397</v>
      </c>
      <c r="C26" s="6">
        <v>5.8408088235294118</v>
      </c>
      <c r="D26" s="7">
        <f t="shared" si="0"/>
        <v>21</v>
      </c>
      <c r="E26" s="4">
        <v>6.83</v>
      </c>
      <c r="F26" s="7">
        <f t="shared" si="1"/>
        <v>14</v>
      </c>
      <c r="G26" s="8">
        <v>7.03</v>
      </c>
      <c r="H26" s="8">
        <f t="shared" si="2"/>
        <v>22</v>
      </c>
      <c r="I26" s="7">
        <f t="shared" si="3"/>
        <v>-8</v>
      </c>
      <c r="J26" s="6">
        <v>3.7749999999999999</v>
      </c>
      <c r="K26" s="7">
        <f t="shared" si="4"/>
        <v>33</v>
      </c>
      <c r="L26" s="160">
        <v>3.5092592592592591</v>
      </c>
      <c r="M26" s="7">
        <f t="shared" si="5"/>
        <v>41</v>
      </c>
      <c r="N26" s="160">
        <v>3.2051282051282053</v>
      </c>
      <c r="O26" s="7">
        <f t="shared" si="6"/>
        <v>41</v>
      </c>
      <c r="P26" s="4">
        <v>33</v>
      </c>
    </row>
    <row r="27" spans="1:16" ht="20.25" customHeight="1" x14ac:dyDescent="0.25">
      <c r="A27" s="4">
        <v>23</v>
      </c>
      <c r="B27" s="5" t="s">
        <v>398</v>
      </c>
      <c r="C27" s="6">
        <v>5.9666666666666668</v>
      </c>
      <c r="D27" s="7">
        <f t="shared" si="0"/>
        <v>20</v>
      </c>
      <c r="E27" s="4">
        <v>6.67</v>
      </c>
      <c r="F27" s="7">
        <f t="shared" si="1"/>
        <v>17</v>
      </c>
      <c r="G27" s="8">
        <v>7.01</v>
      </c>
      <c r="H27" s="8">
        <f t="shared" si="2"/>
        <v>23</v>
      </c>
      <c r="I27" s="7">
        <f t="shared" si="3"/>
        <v>-6</v>
      </c>
      <c r="J27" s="6">
        <v>5.5650289017341041</v>
      </c>
      <c r="K27" s="7">
        <f t="shared" si="4"/>
        <v>10</v>
      </c>
      <c r="L27" s="160">
        <v>5.711464354527938</v>
      </c>
      <c r="M27" s="7">
        <f t="shared" si="5"/>
        <v>11</v>
      </c>
      <c r="N27" s="160">
        <v>4.9980119284294231</v>
      </c>
      <c r="O27" s="7">
        <f t="shared" si="6"/>
        <v>13</v>
      </c>
      <c r="P27" s="4">
        <v>10</v>
      </c>
    </row>
    <row r="28" spans="1:16" ht="20.25" customHeight="1" x14ac:dyDescent="0.25">
      <c r="A28" s="4">
        <v>24</v>
      </c>
      <c r="B28" s="5" t="s">
        <v>399</v>
      </c>
      <c r="C28" s="6">
        <v>6.2774122807017543</v>
      </c>
      <c r="D28" s="7">
        <f t="shared" si="0"/>
        <v>15</v>
      </c>
      <c r="E28" s="4">
        <v>6.11</v>
      </c>
      <c r="F28" s="7">
        <f t="shared" si="1"/>
        <v>26</v>
      </c>
      <c r="G28" s="8">
        <v>6.93</v>
      </c>
      <c r="H28" s="8">
        <f t="shared" si="2"/>
        <v>24</v>
      </c>
      <c r="I28" s="7">
        <f t="shared" si="3"/>
        <v>2</v>
      </c>
      <c r="J28" s="6">
        <v>6.0952380952380949</v>
      </c>
      <c r="K28" s="7">
        <f t="shared" si="4"/>
        <v>2</v>
      </c>
      <c r="L28" s="160">
        <v>6.5637108792846499</v>
      </c>
      <c r="M28" s="7">
        <f t="shared" si="5"/>
        <v>3</v>
      </c>
      <c r="N28" s="160">
        <v>5.6846986089644513</v>
      </c>
      <c r="O28" s="7">
        <f t="shared" si="6"/>
        <v>6</v>
      </c>
      <c r="P28" s="4">
        <v>11</v>
      </c>
    </row>
    <row r="29" spans="1:16" ht="20.25" customHeight="1" x14ac:dyDescent="0.25">
      <c r="A29" s="4">
        <v>25</v>
      </c>
      <c r="B29" s="5" t="s">
        <v>400</v>
      </c>
      <c r="C29" s="6">
        <v>5.0964765100671139</v>
      </c>
      <c r="D29" s="7">
        <f t="shared" si="0"/>
        <v>30</v>
      </c>
      <c r="E29" s="4">
        <v>5.95</v>
      </c>
      <c r="F29" s="7">
        <f t="shared" si="1"/>
        <v>28</v>
      </c>
      <c r="G29" s="8">
        <v>6.72</v>
      </c>
      <c r="H29" s="8">
        <f t="shared" si="2"/>
        <v>25</v>
      </c>
      <c r="I29" s="7">
        <f t="shared" si="3"/>
        <v>3</v>
      </c>
      <c r="J29" s="6">
        <v>5.1994949494949498</v>
      </c>
      <c r="K29" s="7">
        <f t="shared" si="4"/>
        <v>17</v>
      </c>
      <c r="L29" s="160">
        <v>4.946748878923767</v>
      </c>
      <c r="M29" s="7">
        <f t="shared" si="5"/>
        <v>22</v>
      </c>
      <c r="N29" s="160">
        <v>4.4508086253369274</v>
      </c>
      <c r="O29" s="7">
        <f t="shared" si="6"/>
        <v>24</v>
      </c>
      <c r="P29" s="4">
        <v>23</v>
      </c>
    </row>
    <row r="30" spans="1:16" ht="20.25" customHeight="1" x14ac:dyDescent="0.25">
      <c r="A30" s="4">
        <v>26</v>
      </c>
      <c r="B30" s="9" t="s">
        <v>401</v>
      </c>
      <c r="C30" s="6"/>
      <c r="D30" s="7"/>
      <c r="E30" s="4">
        <v>6.39</v>
      </c>
      <c r="F30" s="7">
        <f t="shared" si="1"/>
        <v>24</v>
      </c>
      <c r="G30" s="8">
        <v>6.64</v>
      </c>
      <c r="H30" s="8">
        <f t="shared" si="2"/>
        <v>26</v>
      </c>
      <c r="I30" s="7">
        <f t="shared" si="3"/>
        <v>-2</v>
      </c>
      <c r="J30" s="6">
        <v>3.8254716981132075</v>
      </c>
      <c r="K30" s="7">
        <f t="shared" si="4"/>
        <v>32</v>
      </c>
      <c r="L30" s="160">
        <v>3.7321428571428572</v>
      </c>
      <c r="M30" s="7">
        <f t="shared" si="5"/>
        <v>35</v>
      </c>
      <c r="N30" s="160"/>
      <c r="O30" s="7" t="e">
        <f t="shared" si="6"/>
        <v>#N/A</v>
      </c>
      <c r="P30" s="4">
        <v>30</v>
      </c>
    </row>
    <row r="31" spans="1:16" ht="20.25" customHeight="1" x14ac:dyDescent="0.25">
      <c r="A31" s="4">
        <v>27</v>
      </c>
      <c r="B31" s="5" t="s">
        <v>402</v>
      </c>
      <c r="C31" s="6">
        <v>4.942622950819672</v>
      </c>
      <c r="D31" s="7">
        <f t="shared" ref="D31:D38" si="7">RANK(C31,$C$5:$C$51)</f>
        <v>37</v>
      </c>
      <c r="E31" s="4">
        <v>5.91</v>
      </c>
      <c r="F31" s="7">
        <f t="shared" si="1"/>
        <v>29</v>
      </c>
      <c r="G31" s="8">
        <v>6.53</v>
      </c>
      <c r="H31" s="8">
        <f t="shared" si="2"/>
        <v>27</v>
      </c>
      <c r="I31" s="7">
        <f t="shared" si="3"/>
        <v>2</v>
      </c>
      <c r="J31" s="6">
        <v>5.2093749999999996</v>
      </c>
      <c r="K31" s="7">
        <f t="shared" si="4"/>
        <v>15</v>
      </c>
      <c r="L31" s="160">
        <v>5.4099813432835822</v>
      </c>
      <c r="M31" s="7">
        <f t="shared" si="5"/>
        <v>14</v>
      </c>
      <c r="N31" s="160">
        <v>5.0077319587628866</v>
      </c>
      <c r="O31" s="7">
        <f t="shared" si="6"/>
        <v>12</v>
      </c>
      <c r="P31" s="4">
        <v>13</v>
      </c>
    </row>
    <row r="32" spans="1:16" ht="20.25" customHeight="1" x14ac:dyDescent="0.25">
      <c r="A32" s="4">
        <v>28</v>
      </c>
      <c r="B32" s="5" t="s">
        <v>403</v>
      </c>
      <c r="C32" s="6">
        <v>5.4847670250896057</v>
      </c>
      <c r="D32" s="7">
        <f t="shared" si="7"/>
        <v>25</v>
      </c>
      <c r="E32" s="4">
        <v>5.7</v>
      </c>
      <c r="F32" s="7">
        <f t="shared" si="1"/>
        <v>30</v>
      </c>
      <c r="G32" s="8">
        <v>6.47</v>
      </c>
      <c r="H32" s="8">
        <f t="shared" si="2"/>
        <v>28</v>
      </c>
      <c r="I32" s="7">
        <f t="shared" si="3"/>
        <v>2</v>
      </c>
      <c r="J32" s="6">
        <v>5.5855167394468701</v>
      </c>
      <c r="K32" s="7">
        <f t="shared" si="4"/>
        <v>8</v>
      </c>
      <c r="L32" s="160">
        <v>5.8179190751445082</v>
      </c>
      <c r="M32" s="7">
        <f t="shared" si="5"/>
        <v>10</v>
      </c>
      <c r="N32" s="160">
        <v>5.2848324514991178</v>
      </c>
      <c r="O32" s="7">
        <f t="shared" si="6"/>
        <v>10</v>
      </c>
      <c r="P32" s="4">
        <v>4</v>
      </c>
    </row>
    <row r="33" spans="1:16" ht="20.25" customHeight="1" x14ac:dyDescent="0.25">
      <c r="A33" s="4">
        <v>29</v>
      </c>
      <c r="B33" s="5" t="s">
        <v>261</v>
      </c>
      <c r="C33" s="6">
        <v>5.0625</v>
      </c>
      <c r="D33" s="7">
        <f t="shared" si="7"/>
        <v>32</v>
      </c>
      <c r="E33" s="4">
        <v>5.38</v>
      </c>
      <c r="F33" s="7">
        <f t="shared" si="1"/>
        <v>33</v>
      </c>
      <c r="G33" s="8">
        <v>6.28</v>
      </c>
      <c r="H33" s="8">
        <f t="shared" si="2"/>
        <v>29</v>
      </c>
      <c r="I33" s="7">
        <f t="shared" si="3"/>
        <v>4</v>
      </c>
      <c r="J33" s="6">
        <v>5.022556390977444</v>
      </c>
      <c r="K33" s="7">
        <f t="shared" si="4"/>
        <v>21</v>
      </c>
      <c r="L33" s="160">
        <v>5.3067765567765566</v>
      </c>
      <c r="M33" s="7">
        <f t="shared" si="5"/>
        <v>18</v>
      </c>
      <c r="N33" s="160">
        <v>4.569230769230769</v>
      </c>
      <c r="O33" s="7">
        <f t="shared" si="6"/>
        <v>23</v>
      </c>
      <c r="P33" s="4">
        <v>14</v>
      </c>
    </row>
    <row r="34" spans="1:16" ht="20.25" customHeight="1" x14ac:dyDescent="0.25">
      <c r="A34" s="4">
        <v>30</v>
      </c>
      <c r="B34" s="5" t="s">
        <v>404</v>
      </c>
      <c r="C34" s="6">
        <v>5.1707317073170733</v>
      </c>
      <c r="D34" s="7">
        <f t="shared" si="7"/>
        <v>27</v>
      </c>
      <c r="E34" s="4">
        <v>6.55</v>
      </c>
      <c r="F34" s="7">
        <f t="shared" si="1"/>
        <v>20</v>
      </c>
      <c r="G34" s="8">
        <v>6.24</v>
      </c>
      <c r="H34" s="8">
        <f t="shared" si="2"/>
        <v>30</v>
      </c>
      <c r="I34" s="7">
        <f t="shared" si="3"/>
        <v>-10</v>
      </c>
      <c r="J34" s="6">
        <v>5.0578124999999998</v>
      </c>
      <c r="K34" s="7">
        <f t="shared" si="4"/>
        <v>20</v>
      </c>
      <c r="L34" s="6">
        <v>4.7060570071258905</v>
      </c>
      <c r="M34" s="7">
        <f t="shared" si="5"/>
        <v>24</v>
      </c>
      <c r="N34" s="6">
        <v>4.9680306905370841</v>
      </c>
      <c r="O34" s="7">
        <f t="shared" si="6"/>
        <v>15</v>
      </c>
      <c r="P34" s="4">
        <v>18</v>
      </c>
    </row>
    <row r="35" spans="1:16" ht="20.25" customHeight="1" x14ac:dyDescent="0.25">
      <c r="A35" s="4">
        <v>31</v>
      </c>
      <c r="B35" s="5" t="s">
        <v>405</v>
      </c>
      <c r="C35" s="6">
        <v>5.0856164383561646</v>
      </c>
      <c r="D35" s="7">
        <f t="shared" si="7"/>
        <v>31</v>
      </c>
      <c r="E35" s="4">
        <v>5.04</v>
      </c>
      <c r="F35" s="7">
        <f t="shared" si="1"/>
        <v>35</v>
      </c>
      <c r="G35" s="8">
        <v>6.18</v>
      </c>
      <c r="H35" s="8">
        <f t="shared" si="2"/>
        <v>31</v>
      </c>
      <c r="I35" s="7">
        <f t="shared" si="3"/>
        <v>4</v>
      </c>
      <c r="J35" s="6">
        <v>4.2776872964169383</v>
      </c>
      <c r="K35" s="7">
        <f t="shared" si="4"/>
        <v>27</v>
      </c>
      <c r="L35" s="160">
        <v>4.3644688644688641</v>
      </c>
      <c r="M35" s="7">
        <f t="shared" si="5"/>
        <v>28</v>
      </c>
      <c r="N35" s="160">
        <v>4.1606498194945845</v>
      </c>
      <c r="O35" s="7">
        <f t="shared" si="6"/>
        <v>26</v>
      </c>
      <c r="P35" s="4">
        <v>24</v>
      </c>
    </row>
    <row r="36" spans="1:16" ht="20.25" customHeight="1" x14ac:dyDescent="0.25">
      <c r="A36" s="4">
        <v>32</v>
      </c>
      <c r="B36" s="5" t="s">
        <v>301</v>
      </c>
      <c r="C36" s="6">
        <v>4.9464285714285712</v>
      </c>
      <c r="D36" s="7">
        <f t="shared" si="7"/>
        <v>36</v>
      </c>
      <c r="E36" s="4">
        <v>4.96</v>
      </c>
      <c r="F36" s="7">
        <f t="shared" si="1"/>
        <v>38</v>
      </c>
      <c r="G36" s="8">
        <v>6.03</v>
      </c>
      <c r="H36" s="8">
        <f t="shared" si="2"/>
        <v>32</v>
      </c>
      <c r="I36" s="7">
        <f t="shared" si="3"/>
        <v>6</v>
      </c>
      <c r="J36" s="6">
        <v>5.3327850877192979</v>
      </c>
      <c r="K36" s="7">
        <f t="shared" si="4"/>
        <v>13</v>
      </c>
      <c r="L36" s="160">
        <v>5.4598577235772359</v>
      </c>
      <c r="M36" s="7">
        <f t="shared" si="5"/>
        <v>13</v>
      </c>
      <c r="N36" s="160">
        <v>5.3468354430379748</v>
      </c>
      <c r="O36" s="7">
        <f t="shared" si="6"/>
        <v>7</v>
      </c>
      <c r="P36" s="4">
        <v>6</v>
      </c>
    </row>
    <row r="37" spans="1:16" ht="20.25" customHeight="1" x14ac:dyDescent="0.25">
      <c r="A37" s="4">
        <v>33</v>
      </c>
      <c r="B37" s="5" t="s">
        <v>5</v>
      </c>
      <c r="C37" s="6">
        <v>5.2126865671641793</v>
      </c>
      <c r="D37" s="7">
        <f t="shared" si="7"/>
        <v>26</v>
      </c>
      <c r="E37" s="4">
        <v>5.67</v>
      </c>
      <c r="F37" s="7">
        <f t="shared" si="1"/>
        <v>31</v>
      </c>
      <c r="G37" s="8">
        <v>6.02</v>
      </c>
      <c r="H37" s="8">
        <f t="shared" si="2"/>
        <v>33</v>
      </c>
      <c r="I37" s="7">
        <f t="shared" si="3"/>
        <v>-2</v>
      </c>
      <c r="J37" s="6">
        <v>3.7166666666666668</v>
      </c>
      <c r="K37" s="7">
        <f t="shared" si="4"/>
        <v>34</v>
      </c>
      <c r="L37" s="160">
        <v>3.7818181818181817</v>
      </c>
      <c r="M37" s="7">
        <f t="shared" si="5"/>
        <v>34</v>
      </c>
      <c r="N37" s="160">
        <v>4.0708955223880601</v>
      </c>
      <c r="O37" s="7">
        <f t="shared" si="6"/>
        <v>29</v>
      </c>
      <c r="P37" s="4">
        <v>27</v>
      </c>
    </row>
    <row r="38" spans="1:16" ht="20.25" customHeight="1" x14ac:dyDescent="0.25">
      <c r="A38" s="4">
        <v>34</v>
      </c>
      <c r="B38" s="5" t="s">
        <v>406</v>
      </c>
      <c r="C38" s="6">
        <v>4.162698412698413</v>
      </c>
      <c r="D38" s="7">
        <f t="shared" si="7"/>
        <v>44</v>
      </c>
      <c r="E38" s="4">
        <v>4.88</v>
      </c>
      <c r="F38" s="7">
        <f t="shared" si="1"/>
        <v>40</v>
      </c>
      <c r="G38" s="8">
        <v>5.99</v>
      </c>
      <c r="H38" s="8">
        <f t="shared" si="2"/>
        <v>34</v>
      </c>
      <c r="I38" s="7">
        <f t="shared" si="3"/>
        <v>6</v>
      </c>
      <c r="J38" s="6">
        <v>4.4461956521739134</v>
      </c>
      <c r="K38" s="7">
        <f t="shared" si="4"/>
        <v>25</v>
      </c>
      <c r="L38" s="160">
        <v>4.7605555555555554</v>
      </c>
      <c r="M38" s="7">
        <f t="shared" si="5"/>
        <v>23</v>
      </c>
      <c r="N38" s="160">
        <v>4.6754261363636367</v>
      </c>
      <c r="O38" s="7">
        <f t="shared" si="6"/>
        <v>20</v>
      </c>
      <c r="P38" s="4">
        <v>17</v>
      </c>
    </row>
    <row r="39" spans="1:16" ht="20.25" customHeight="1" x14ac:dyDescent="0.25">
      <c r="A39" s="4">
        <v>35</v>
      </c>
      <c r="B39" s="5" t="s">
        <v>407</v>
      </c>
      <c r="C39" s="6"/>
      <c r="D39" s="7"/>
      <c r="E39" s="4"/>
      <c r="F39" s="7"/>
      <c r="G39" s="8">
        <v>5.92</v>
      </c>
      <c r="H39" s="8">
        <f t="shared" si="2"/>
        <v>35</v>
      </c>
      <c r="I39" s="7">
        <f t="shared" si="3"/>
        <v>-35</v>
      </c>
      <c r="J39" s="6">
        <v>4.0355263157894736</v>
      </c>
      <c r="K39" s="7">
        <f t="shared" si="4"/>
        <v>29</v>
      </c>
      <c r="L39" s="160">
        <v>3.7097701149425286</v>
      </c>
      <c r="M39" s="7">
        <f t="shared" si="5"/>
        <v>36</v>
      </c>
      <c r="N39" s="160">
        <v>4.1382252559726966</v>
      </c>
      <c r="O39" s="7">
        <f t="shared" si="6"/>
        <v>27</v>
      </c>
      <c r="P39" s="4">
        <v>26</v>
      </c>
    </row>
    <row r="40" spans="1:16" ht="20.25" customHeight="1" x14ac:dyDescent="0.25">
      <c r="A40" s="4">
        <v>36</v>
      </c>
      <c r="B40" s="5" t="s">
        <v>408</v>
      </c>
      <c r="C40" s="6">
        <v>4.9879154078549846</v>
      </c>
      <c r="D40" s="7">
        <f t="shared" ref="D40:D51" si="8">RANK(C40,$C$5:$C$51)</f>
        <v>34</v>
      </c>
      <c r="E40" s="4">
        <v>5.5</v>
      </c>
      <c r="F40" s="7">
        <f t="shared" ref="F40:F51" si="9">RANK(E40,$E$5:$E$51)</f>
        <v>32</v>
      </c>
      <c r="G40" s="8">
        <v>5.89</v>
      </c>
      <c r="H40" s="8">
        <f t="shared" si="2"/>
        <v>36</v>
      </c>
      <c r="I40" s="7">
        <f t="shared" si="3"/>
        <v>-4</v>
      </c>
      <c r="J40" s="6">
        <v>5.962441314553991</v>
      </c>
      <c r="K40" s="7">
        <f t="shared" si="4"/>
        <v>3</v>
      </c>
      <c r="L40" s="160">
        <v>6.1350746268656717</v>
      </c>
      <c r="M40" s="7">
        <f t="shared" si="5"/>
        <v>7</v>
      </c>
      <c r="N40" s="160">
        <v>5.6998284734133788</v>
      </c>
      <c r="O40" s="7">
        <f t="shared" si="6"/>
        <v>5</v>
      </c>
      <c r="P40" s="4">
        <v>7</v>
      </c>
    </row>
    <row r="41" spans="1:16" ht="19.5" customHeight="1" x14ac:dyDescent="0.25">
      <c r="A41" s="4">
        <v>37</v>
      </c>
      <c r="B41" s="5" t="s">
        <v>409</v>
      </c>
      <c r="C41" s="6">
        <v>5.0608695652173914</v>
      </c>
      <c r="D41" s="7">
        <f t="shared" si="8"/>
        <v>33</v>
      </c>
      <c r="E41" s="4">
        <v>4.93</v>
      </c>
      <c r="F41" s="7">
        <f t="shared" si="9"/>
        <v>39</v>
      </c>
      <c r="G41" s="8">
        <v>5.85</v>
      </c>
      <c r="H41" s="8">
        <f t="shared" si="2"/>
        <v>37</v>
      </c>
      <c r="I41" s="7">
        <f t="shared" si="3"/>
        <v>2</v>
      </c>
      <c r="J41" s="6">
        <v>5.2811850311850312</v>
      </c>
      <c r="K41" s="7">
        <f t="shared" si="4"/>
        <v>14</v>
      </c>
      <c r="L41" s="160">
        <v>5.3365384615384617</v>
      </c>
      <c r="M41" s="7">
        <f t="shared" si="5"/>
        <v>17</v>
      </c>
      <c r="N41" s="160">
        <v>4.820815450643777</v>
      </c>
      <c r="O41" s="7">
        <f t="shared" si="6"/>
        <v>18</v>
      </c>
      <c r="P41" s="4">
        <v>19</v>
      </c>
    </row>
    <row r="42" spans="1:16" ht="19.5" customHeight="1" x14ac:dyDescent="0.25">
      <c r="A42" s="4">
        <v>38</v>
      </c>
      <c r="B42" s="5" t="s">
        <v>6</v>
      </c>
      <c r="C42" s="6">
        <v>5.1184210526315788</v>
      </c>
      <c r="D42" s="7">
        <f t="shared" si="8"/>
        <v>29</v>
      </c>
      <c r="E42" s="4">
        <v>5.99</v>
      </c>
      <c r="F42" s="7">
        <f t="shared" si="9"/>
        <v>27</v>
      </c>
      <c r="G42" s="8">
        <v>5.47</v>
      </c>
      <c r="H42" s="8">
        <f t="shared" si="2"/>
        <v>38</v>
      </c>
      <c r="I42" s="7">
        <f t="shared" si="3"/>
        <v>-11</v>
      </c>
      <c r="J42" s="6">
        <v>5.0787937743190659</v>
      </c>
      <c r="K42" s="7">
        <f t="shared" si="4"/>
        <v>19</v>
      </c>
      <c r="L42" s="160">
        <v>4.9741666666666671</v>
      </c>
      <c r="M42" s="7">
        <f t="shared" si="5"/>
        <v>21</v>
      </c>
      <c r="N42" s="160">
        <v>4.5952830188679243</v>
      </c>
      <c r="O42" s="7">
        <f t="shared" si="6"/>
        <v>21</v>
      </c>
      <c r="P42" s="4">
        <v>20</v>
      </c>
    </row>
    <row r="43" spans="1:16" ht="19.5" customHeight="1" x14ac:dyDescent="0.25">
      <c r="A43" s="4">
        <v>39</v>
      </c>
      <c r="B43" s="5" t="s">
        <v>410</v>
      </c>
      <c r="C43" s="6">
        <v>4.9740000000000002</v>
      </c>
      <c r="D43" s="7">
        <f t="shared" si="8"/>
        <v>35</v>
      </c>
      <c r="E43" s="4">
        <v>4.4800000000000004</v>
      </c>
      <c r="F43" s="7">
        <f t="shared" si="9"/>
        <v>44</v>
      </c>
      <c r="G43" s="8">
        <v>5.47</v>
      </c>
      <c r="H43" s="8">
        <f t="shared" si="2"/>
        <v>38</v>
      </c>
      <c r="I43" s="7">
        <f t="shared" si="3"/>
        <v>6</v>
      </c>
      <c r="J43" s="6">
        <v>5.6449329359165423</v>
      </c>
      <c r="K43" s="7">
        <f t="shared" si="4"/>
        <v>6</v>
      </c>
      <c r="L43" s="160">
        <v>5.9063926940639266</v>
      </c>
      <c r="M43" s="7">
        <f t="shared" si="5"/>
        <v>8</v>
      </c>
      <c r="N43" s="160">
        <v>5.2894511149228132</v>
      </c>
      <c r="O43" s="7">
        <f t="shared" si="6"/>
        <v>9</v>
      </c>
      <c r="P43" s="4">
        <v>5</v>
      </c>
    </row>
    <row r="44" spans="1:16" ht="19.5" customHeight="1" x14ac:dyDescent="0.25">
      <c r="A44" s="4">
        <v>40</v>
      </c>
      <c r="B44" s="5" t="s">
        <v>411</v>
      </c>
      <c r="C44" s="6">
        <v>4.0390625</v>
      </c>
      <c r="D44" s="7">
        <f t="shared" si="8"/>
        <v>45</v>
      </c>
      <c r="E44" s="4">
        <v>4.5999999999999996</v>
      </c>
      <c r="F44" s="7">
        <f t="shared" si="9"/>
        <v>43</v>
      </c>
      <c r="G44" s="8">
        <v>5.37</v>
      </c>
      <c r="H44" s="8">
        <f t="shared" si="2"/>
        <v>40</v>
      </c>
      <c r="I44" s="7">
        <f t="shared" si="3"/>
        <v>3</v>
      </c>
      <c r="J44" s="6">
        <v>3.5841503267973858</v>
      </c>
      <c r="K44" s="7">
        <f t="shared" si="4"/>
        <v>37</v>
      </c>
      <c r="L44" s="160">
        <v>3.6768060836501899</v>
      </c>
      <c r="M44" s="7">
        <f t="shared" si="5"/>
        <v>38</v>
      </c>
      <c r="N44" s="160">
        <v>3.7730978260869565</v>
      </c>
      <c r="O44" s="7">
        <f t="shared" si="6"/>
        <v>34</v>
      </c>
      <c r="P44" s="4">
        <v>25</v>
      </c>
    </row>
    <row r="45" spans="1:16" ht="19.5" customHeight="1" x14ac:dyDescent="0.25">
      <c r="A45" s="4">
        <v>41</v>
      </c>
      <c r="B45" s="5" t="s">
        <v>412</v>
      </c>
      <c r="C45" s="6">
        <v>4.4555288461538458</v>
      </c>
      <c r="D45" s="7">
        <f t="shared" si="8"/>
        <v>42</v>
      </c>
      <c r="E45" s="4">
        <v>4.72</v>
      </c>
      <c r="F45" s="7">
        <f t="shared" si="9"/>
        <v>42</v>
      </c>
      <c r="G45" s="8">
        <v>5.36</v>
      </c>
      <c r="H45" s="8">
        <f t="shared" si="2"/>
        <v>41</v>
      </c>
      <c r="I45" s="7">
        <f t="shared" si="3"/>
        <v>1</v>
      </c>
      <c r="J45" s="6">
        <v>5.931008902077151</v>
      </c>
      <c r="K45" s="7">
        <f t="shared" si="4"/>
        <v>4</v>
      </c>
      <c r="L45" s="160">
        <v>6.1603982300884956</v>
      </c>
      <c r="M45" s="7">
        <f t="shared" si="5"/>
        <v>6</v>
      </c>
      <c r="N45" s="160">
        <v>5.7046476761619189</v>
      </c>
      <c r="O45" s="7">
        <f t="shared" si="6"/>
        <v>4</v>
      </c>
      <c r="P45" s="4">
        <v>8</v>
      </c>
    </row>
    <row r="46" spans="1:16" ht="19.5" customHeight="1" x14ac:dyDescent="0.25">
      <c r="A46" s="4">
        <v>42</v>
      </c>
      <c r="B46" s="5" t="s">
        <v>413</v>
      </c>
      <c r="C46" s="6">
        <v>4.6635514018691593</v>
      </c>
      <c r="D46" s="7">
        <f t="shared" si="8"/>
        <v>40</v>
      </c>
      <c r="E46" s="4">
        <v>4.7699999999999996</v>
      </c>
      <c r="F46" s="7">
        <f t="shared" si="9"/>
        <v>41</v>
      </c>
      <c r="G46" s="8">
        <v>5.35</v>
      </c>
      <c r="H46" s="8">
        <f t="shared" si="2"/>
        <v>42</v>
      </c>
      <c r="I46" s="7">
        <f t="shared" si="3"/>
        <v>-1</v>
      </c>
      <c r="J46" s="6">
        <v>5.3358143607705779</v>
      </c>
      <c r="K46" s="7">
        <f t="shared" si="4"/>
        <v>12</v>
      </c>
      <c r="L46" s="160">
        <v>5.4864510489510492</v>
      </c>
      <c r="M46" s="7">
        <f t="shared" si="5"/>
        <v>12</v>
      </c>
      <c r="N46" s="160">
        <v>4.941919191919192</v>
      </c>
      <c r="O46" s="7">
        <f t="shared" si="6"/>
        <v>16</v>
      </c>
      <c r="P46" s="4">
        <v>21</v>
      </c>
    </row>
    <row r="47" spans="1:16" ht="19.5" customHeight="1" x14ac:dyDescent="0.25">
      <c r="A47" s="4">
        <v>43</v>
      </c>
      <c r="B47" s="5" t="s">
        <v>414</v>
      </c>
      <c r="C47" s="6">
        <v>4.3378378378378377</v>
      </c>
      <c r="D47" s="7">
        <f t="shared" si="8"/>
        <v>43</v>
      </c>
      <c r="E47" s="4">
        <v>5.05</v>
      </c>
      <c r="F47" s="7">
        <f t="shared" si="9"/>
        <v>34</v>
      </c>
      <c r="G47" s="8">
        <v>5.24</v>
      </c>
      <c r="H47" s="8">
        <f t="shared" si="2"/>
        <v>43</v>
      </c>
      <c r="I47" s="7">
        <f t="shared" si="3"/>
        <v>-9</v>
      </c>
      <c r="J47" s="6">
        <v>5.2059128630705391</v>
      </c>
      <c r="K47" s="7">
        <f t="shared" si="4"/>
        <v>16</v>
      </c>
      <c r="L47" s="160">
        <v>5.338147410358566</v>
      </c>
      <c r="M47" s="7">
        <f t="shared" si="5"/>
        <v>16</v>
      </c>
      <c r="N47" s="160">
        <v>4.8419203747072599</v>
      </c>
      <c r="O47" s="7">
        <f t="shared" si="6"/>
        <v>17</v>
      </c>
      <c r="P47" s="4">
        <v>22</v>
      </c>
    </row>
    <row r="48" spans="1:16" ht="19.5" customHeight="1" x14ac:dyDescent="0.25">
      <c r="A48" s="4">
        <v>44</v>
      </c>
      <c r="B48" s="5" t="s">
        <v>7</v>
      </c>
      <c r="C48" s="6">
        <v>4.731308411214953</v>
      </c>
      <c r="D48" s="7">
        <f t="shared" si="8"/>
        <v>39</v>
      </c>
      <c r="E48" s="4">
        <v>4.43</v>
      </c>
      <c r="F48" s="7">
        <f t="shared" si="9"/>
        <v>45</v>
      </c>
      <c r="G48" s="8">
        <v>5.21</v>
      </c>
      <c r="H48" s="8">
        <f t="shared" si="2"/>
        <v>44</v>
      </c>
      <c r="I48" s="7">
        <f t="shared" si="3"/>
        <v>1</v>
      </c>
      <c r="J48" s="6">
        <v>3.9149484536082473</v>
      </c>
      <c r="K48" s="7">
        <f t="shared" si="4"/>
        <v>30</v>
      </c>
      <c r="L48" s="160">
        <v>3.3571428571428572</v>
      </c>
      <c r="M48" s="7">
        <f t="shared" si="5"/>
        <v>44</v>
      </c>
      <c r="N48" s="160">
        <v>3.4646017699115044</v>
      </c>
      <c r="O48" s="7">
        <f t="shared" si="6"/>
        <v>39</v>
      </c>
      <c r="P48" s="4">
        <v>29</v>
      </c>
    </row>
    <row r="49" spans="1:16" ht="19.5" customHeight="1" x14ac:dyDescent="0.25">
      <c r="A49" s="4">
        <v>45</v>
      </c>
      <c r="B49" s="5" t="s">
        <v>415</v>
      </c>
      <c r="C49" s="6">
        <v>4.8688524590163933</v>
      </c>
      <c r="D49" s="7">
        <f t="shared" si="8"/>
        <v>38</v>
      </c>
      <c r="E49" s="4">
        <v>5.0199999999999996</v>
      </c>
      <c r="F49" s="7">
        <f t="shared" si="9"/>
        <v>36</v>
      </c>
      <c r="G49" s="8">
        <v>5.1100000000000003</v>
      </c>
      <c r="H49" s="8">
        <f t="shared" si="2"/>
        <v>45</v>
      </c>
      <c r="I49" s="7">
        <f t="shared" si="3"/>
        <v>-9</v>
      </c>
      <c r="J49" s="6">
        <v>3.5290697674418605</v>
      </c>
      <c r="K49" s="7">
        <f t="shared" si="4"/>
        <v>38</v>
      </c>
      <c r="L49" s="160">
        <v>3.5439189189189189</v>
      </c>
      <c r="M49" s="7">
        <f t="shared" si="5"/>
        <v>39</v>
      </c>
      <c r="N49" s="160">
        <v>3.7387820512820511</v>
      </c>
      <c r="O49" s="7">
        <f t="shared" si="6"/>
        <v>35</v>
      </c>
      <c r="P49" s="4">
        <v>28</v>
      </c>
    </row>
    <row r="50" spans="1:16" ht="19.5" customHeight="1" x14ac:dyDescent="0.25">
      <c r="A50" s="4">
        <v>46</v>
      </c>
      <c r="B50" s="5" t="s">
        <v>320</v>
      </c>
      <c r="C50" s="6">
        <v>5.1597222222222223</v>
      </c>
      <c r="D50" s="7">
        <f t="shared" si="8"/>
        <v>28</v>
      </c>
      <c r="E50" s="4">
        <v>4.99</v>
      </c>
      <c r="F50" s="7">
        <f t="shared" si="9"/>
        <v>37</v>
      </c>
      <c r="G50" s="8">
        <v>5.03</v>
      </c>
      <c r="H50" s="8">
        <f t="shared" si="2"/>
        <v>46</v>
      </c>
      <c r="I50" s="7">
        <f t="shared" si="3"/>
        <v>-9</v>
      </c>
      <c r="J50" s="6">
        <v>5.8836032388663968</v>
      </c>
      <c r="K50" s="7">
        <f t="shared" si="4"/>
        <v>5</v>
      </c>
      <c r="L50" s="160">
        <v>6.1678520625889046</v>
      </c>
      <c r="M50" s="7">
        <f t="shared" si="5"/>
        <v>5</v>
      </c>
      <c r="N50" s="160">
        <v>5.7522900763358775</v>
      </c>
      <c r="O50" s="7">
        <f t="shared" si="6"/>
        <v>2</v>
      </c>
      <c r="P50" s="4">
        <v>3</v>
      </c>
    </row>
    <row r="51" spans="1:16" ht="19.5" customHeight="1" x14ac:dyDescent="0.25">
      <c r="A51" s="4">
        <v>47</v>
      </c>
      <c r="B51" s="5" t="s">
        <v>8</v>
      </c>
      <c r="C51" s="6">
        <v>4.5166666666666666</v>
      </c>
      <c r="D51" s="7">
        <f t="shared" si="8"/>
        <v>41</v>
      </c>
      <c r="E51" s="4">
        <v>4.3499999999999996</v>
      </c>
      <c r="F51" s="7">
        <f t="shared" si="9"/>
        <v>46</v>
      </c>
      <c r="G51" s="8">
        <v>4.5199999999999996</v>
      </c>
      <c r="H51" s="8">
        <f t="shared" si="2"/>
        <v>47</v>
      </c>
      <c r="I51" s="7"/>
      <c r="J51" s="6">
        <v>4.6797658862876252</v>
      </c>
      <c r="K51" s="7">
        <f t="shared" si="4"/>
        <v>22</v>
      </c>
      <c r="L51" s="160">
        <v>5.1044303797468356</v>
      </c>
      <c r="M51" s="7">
        <f t="shared" si="5"/>
        <v>19</v>
      </c>
      <c r="N51" s="160">
        <v>4.7509920634920633</v>
      </c>
      <c r="O51" s="7">
        <f t="shared" si="6"/>
        <v>19</v>
      </c>
      <c r="P51" s="4">
        <v>16</v>
      </c>
    </row>
    <row r="52" spans="1:16" ht="19.5" customHeight="1" x14ac:dyDescent="0.25">
      <c r="A52" s="10" t="s">
        <v>9</v>
      </c>
      <c r="B52" s="10"/>
      <c r="C52" s="11">
        <f>AVERAGE(C5:C40)</f>
        <v>6.0393790136003638</v>
      </c>
      <c r="D52" s="10"/>
      <c r="E52" s="12"/>
      <c r="F52" s="12"/>
      <c r="G52" s="10">
        <v>7.08</v>
      </c>
      <c r="H52" s="10"/>
      <c r="I52" s="10"/>
      <c r="J52" s="11">
        <f>AVERAGE(J5:J40)</f>
        <v>4.4572102209278004</v>
      </c>
      <c r="K52" s="10"/>
      <c r="L52" s="11">
        <f>AVERAGE(L5:L40)</f>
        <v>4.7733946917617409</v>
      </c>
      <c r="M52" s="10"/>
      <c r="N52" s="11">
        <f>AVERAGE(N5:N40)</f>
        <v>4.3988151357163741</v>
      </c>
      <c r="O52" s="10"/>
    </row>
  </sheetData>
  <autoFilter ref="A4:P4" xr:uid="{00000000-0001-0000-0200-000000000000}">
    <sortState xmlns:xlrd2="http://schemas.microsoft.com/office/spreadsheetml/2017/richdata2" ref="A6:P52">
      <sortCondition ref="B4"/>
    </sortState>
  </autoFilter>
  <mergeCells count="12">
    <mergeCell ref="J3:K3"/>
    <mergeCell ref="L3:M3"/>
    <mergeCell ref="N3:O3"/>
    <mergeCell ref="P3:P4"/>
    <mergeCell ref="A1:I1"/>
    <mergeCell ref="A2:I2"/>
    <mergeCell ref="A3:A4"/>
    <mergeCell ref="B3:B4"/>
    <mergeCell ref="C3:D3"/>
    <mergeCell ref="E3:F3"/>
    <mergeCell ref="G3:H3"/>
    <mergeCell ref="I3:I4"/>
  </mergeCells>
  <pageMargins left="0.86406249999999996" right="0.31496062992125984" top="0.35433070866141736" bottom="0.35433070866141736" header="0.31496062992125984" footer="0.19685039370078741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CC91-D131-4E67-A49E-81769B780930}">
  <dimension ref="A1:BE28"/>
  <sheetViews>
    <sheetView view="pageBreakPreview" topLeftCell="O1" zoomScale="85" zoomScaleNormal="55" zoomScaleSheetLayoutView="85" zoomScalePageLayoutView="55" workbookViewId="0">
      <selection activeCell="AT12" sqref="AT12"/>
    </sheetView>
  </sheetViews>
  <sheetFormatPr defaultColWidth="12.85546875" defaultRowHeight="15" customHeight="1" x14ac:dyDescent="0.25"/>
  <cols>
    <col min="1" max="1" width="5.5703125" style="79" customWidth="1"/>
    <col min="2" max="2" width="30.7109375" style="79" customWidth="1"/>
    <col min="3" max="34" width="6.140625" style="79" customWidth="1"/>
    <col min="35" max="35" width="7.28515625" style="79" customWidth="1"/>
    <col min="36" max="42" width="6.140625" style="79" customWidth="1"/>
    <col min="43" max="43" width="6.5703125" style="79" customWidth="1"/>
    <col min="44" max="50" width="10.28515625" style="79" customWidth="1"/>
    <col min="51" max="55" width="9.140625" style="87" customWidth="1"/>
    <col min="56" max="57" width="10.28515625" style="79" customWidth="1"/>
    <col min="58" max="16384" width="12.85546875" style="79"/>
  </cols>
  <sheetData>
    <row r="1" spans="1:57" ht="15.75" customHeight="1" x14ac:dyDescent="0.25">
      <c r="A1" s="17" t="s">
        <v>369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</row>
    <row r="2" spans="1:57" ht="15.75" customHeight="1" x14ac:dyDescent="0.25">
      <c r="A2" s="17" t="s">
        <v>0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271" t="s">
        <v>66</v>
      </c>
      <c r="AT2" s="271"/>
      <c r="AU2" s="271" t="s">
        <v>67</v>
      </c>
      <c r="AV2" s="271"/>
      <c r="AW2" s="78"/>
      <c r="AX2" s="78"/>
      <c r="AY2" s="78"/>
      <c r="AZ2" s="78"/>
      <c r="BA2" s="78"/>
      <c r="BB2" s="78"/>
      <c r="BC2" s="78"/>
      <c r="BD2" s="78"/>
      <c r="BE2" s="78"/>
    </row>
    <row r="3" spans="1:57" ht="15.75" customHeight="1" x14ac:dyDescent="0.25">
      <c r="A3" s="20" t="s">
        <v>1</v>
      </c>
      <c r="B3" s="20" t="s">
        <v>55</v>
      </c>
      <c r="C3" s="21">
        <v>0</v>
      </c>
      <c r="D3" s="22">
        <v>0.25</v>
      </c>
      <c r="E3" s="22">
        <v>0.5</v>
      </c>
      <c r="F3" s="22">
        <v>0.75</v>
      </c>
      <c r="G3" s="22">
        <v>1</v>
      </c>
      <c r="H3" s="22">
        <v>1.25</v>
      </c>
      <c r="I3" s="22">
        <v>1.5</v>
      </c>
      <c r="J3" s="22">
        <v>1.75</v>
      </c>
      <c r="K3" s="22">
        <v>2</v>
      </c>
      <c r="L3" s="22">
        <v>2.25</v>
      </c>
      <c r="M3" s="22">
        <v>2.5</v>
      </c>
      <c r="N3" s="22">
        <v>2.75</v>
      </c>
      <c r="O3" s="22">
        <v>3</v>
      </c>
      <c r="P3" s="22">
        <v>3.25</v>
      </c>
      <c r="Q3" s="22">
        <v>3.5</v>
      </c>
      <c r="R3" s="22">
        <v>3.75</v>
      </c>
      <c r="S3" s="22">
        <v>4</v>
      </c>
      <c r="T3" s="22">
        <v>4.25</v>
      </c>
      <c r="U3" s="22">
        <v>4.5</v>
      </c>
      <c r="V3" s="22">
        <v>4.75</v>
      </c>
      <c r="W3" s="22">
        <v>5</v>
      </c>
      <c r="X3" s="22">
        <v>5.25</v>
      </c>
      <c r="Y3" s="22">
        <v>5.5</v>
      </c>
      <c r="Z3" s="22">
        <v>5.75</v>
      </c>
      <c r="AA3" s="22">
        <v>6</v>
      </c>
      <c r="AB3" s="22">
        <v>6.25</v>
      </c>
      <c r="AC3" s="22">
        <v>6.5</v>
      </c>
      <c r="AD3" s="22">
        <v>6.75</v>
      </c>
      <c r="AE3" s="22">
        <v>7</v>
      </c>
      <c r="AF3" s="22">
        <v>7.25</v>
      </c>
      <c r="AG3" s="22">
        <v>7.5</v>
      </c>
      <c r="AH3" s="22">
        <v>7.75</v>
      </c>
      <c r="AI3" s="22">
        <v>8</v>
      </c>
      <c r="AJ3" s="22">
        <v>8.25</v>
      </c>
      <c r="AK3" s="22">
        <v>8.5</v>
      </c>
      <c r="AL3" s="22">
        <v>8.75</v>
      </c>
      <c r="AM3" s="22">
        <v>9</v>
      </c>
      <c r="AN3" s="22">
        <v>9.25</v>
      </c>
      <c r="AO3" s="22">
        <v>9.5</v>
      </c>
      <c r="AP3" s="22">
        <v>9.75</v>
      </c>
      <c r="AQ3" s="22">
        <v>10</v>
      </c>
      <c r="AR3" s="23" t="s">
        <v>56</v>
      </c>
      <c r="AS3" s="23"/>
      <c r="AT3" s="23"/>
      <c r="AU3" s="23"/>
      <c r="AV3" s="23"/>
      <c r="AW3" s="77" t="s">
        <v>359</v>
      </c>
      <c r="AX3" s="23" t="s">
        <v>57</v>
      </c>
      <c r="AY3" s="24" t="s">
        <v>360</v>
      </c>
      <c r="AZ3" s="24" t="s">
        <v>57</v>
      </c>
      <c r="BA3" s="90" t="s">
        <v>361</v>
      </c>
      <c r="BB3" s="24" t="s">
        <v>57</v>
      </c>
      <c r="BC3" s="91" t="s">
        <v>358</v>
      </c>
      <c r="BD3" s="24" t="s">
        <v>57</v>
      </c>
      <c r="BE3" s="25"/>
    </row>
    <row r="4" spans="1:57" ht="15.75" customHeight="1" x14ac:dyDescent="0.25">
      <c r="A4" s="80">
        <v>3</v>
      </c>
      <c r="B4" s="81" t="s">
        <v>58</v>
      </c>
      <c r="C4" s="82">
        <v>1</v>
      </c>
      <c r="D4" s="83">
        <v>0</v>
      </c>
      <c r="E4" s="83">
        <v>1</v>
      </c>
      <c r="F4" s="83">
        <v>1</v>
      </c>
      <c r="G4" s="83">
        <v>0</v>
      </c>
      <c r="H4" s="83">
        <v>6</v>
      </c>
      <c r="I4" s="83">
        <v>6</v>
      </c>
      <c r="J4" s="83">
        <v>10</v>
      </c>
      <c r="K4" s="83">
        <v>20</v>
      </c>
      <c r="L4" s="83">
        <v>9</v>
      </c>
      <c r="M4" s="83">
        <v>32</v>
      </c>
      <c r="N4" s="83">
        <v>21</v>
      </c>
      <c r="O4" s="83">
        <v>33</v>
      </c>
      <c r="P4" s="83">
        <v>46</v>
      </c>
      <c r="Q4" s="83">
        <v>63</v>
      </c>
      <c r="R4" s="83">
        <v>80</v>
      </c>
      <c r="S4" s="83">
        <v>100</v>
      </c>
      <c r="T4" s="83">
        <v>112</v>
      </c>
      <c r="U4" s="83">
        <v>158</v>
      </c>
      <c r="V4" s="83">
        <v>135</v>
      </c>
      <c r="W4" s="83">
        <v>298</v>
      </c>
      <c r="X4" s="83">
        <v>274</v>
      </c>
      <c r="Y4" s="83">
        <v>374</v>
      </c>
      <c r="Z4" s="83">
        <v>335</v>
      </c>
      <c r="AA4" s="83">
        <v>584</v>
      </c>
      <c r="AB4" s="83">
        <v>521</v>
      </c>
      <c r="AC4" s="83">
        <v>779</v>
      </c>
      <c r="AD4" s="83">
        <v>781</v>
      </c>
      <c r="AE4" s="83">
        <v>1202</v>
      </c>
      <c r="AF4" s="83">
        <v>1011</v>
      </c>
      <c r="AG4" s="83">
        <v>1461</v>
      </c>
      <c r="AH4" s="83">
        <v>1541</v>
      </c>
      <c r="AI4" s="83">
        <v>2201</v>
      </c>
      <c r="AJ4" s="83">
        <v>1929</v>
      </c>
      <c r="AK4" s="83">
        <v>2519</v>
      </c>
      <c r="AL4" s="83">
        <v>2082</v>
      </c>
      <c r="AM4" s="83">
        <v>1897</v>
      </c>
      <c r="AN4" s="83">
        <v>910</v>
      </c>
      <c r="AO4" s="83">
        <v>527</v>
      </c>
      <c r="AP4" s="83">
        <v>29</v>
      </c>
      <c r="AQ4" s="83">
        <v>0</v>
      </c>
      <c r="AR4" s="26">
        <f t="shared" ref="AR4:AR5" si="0">SUM(C4:AQ4)</f>
        <v>22089</v>
      </c>
      <c r="AS4" s="28">
        <v>7.6879999999999997</v>
      </c>
      <c r="AT4" s="29">
        <v>1</v>
      </c>
      <c r="AU4" s="29">
        <v>6.3579999999999997</v>
      </c>
      <c r="AV4" s="29">
        <v>31</v>
      </c>
      <c r="AW4" s="26">
        <f t="shared" ref="AW4:AW12" si="1">SUM(C4:V4)</f>
        <v>834</v>
      </c>
      <c r="AX4" s="88">
        <f t="shared" ref="AX4:AX12" si="2">AW4/AR4</f>
        <v>3.7756349314138259E-2</v>
      </c>
      <c r="AY4" s="84">
        <f t="shared" ref="AY4:AY12" si="3">SUM(W4:AB4)</f>
        <v>2386</v>
      </c>
      <c r="AZ4" s="89">
        <f t="shared" ref="AZ4:AZ12" si="4">AY4/AR4</f>
        <v>0.10801756530399746</v>
      </c>
      <c r="BA4" s="84">
        <f t="shared" ref="BA4:BA12" si="5">SUM(AC4:AH4)</f>
        <v>6775</v>
      </c>
      <c r="BB4" s="89">
        <f t="shared" ref="BB4:BB12" si="6">BA4/AR4</f>
        <v>0.30671374892480419</v>
      </c>
      <c r="BC4" s="27">
        <f t="shared" ref="BC4:BC12" si="7">SUM(AJ4:AQ4)</f>
        <v>9893</v>
      </c>
      <c r="BD4" s="89">
        <f t="shared" ref="BD4:BD12" si="8">BC4/AR4</f>
        <v>0.44786998053329713</v>
      </c>
      <c r="BE4" s="78"/>
    </row>
    <row r="5" spans="1:57" ht="15.75" customHeight="1" x14ac:dyDescent="0.25">
      <c r="A5" s="80">
        <v>16</v>
      </c>
      <c r="B5" s="81" t="s">
        <v>59</v>
      </c>
      <c r="C5" s="82">
        <v>0</v>
      </c>
      <c r="D5" s="83">
        <v>0</v>
      </c>
      <c r="E5" s="83">
        <v>0</v>
      </c>
      <c r="F5" s="83">
        <v>1</v>
      </c>
      <c r="G5" s="83">
        <v>0</v>
      </c>
      <c r="H5" s="83">
        <v>0</v>
      </c>
      <c r="I5" s="83">
        <v>0</v>
      </c>
      <c r="J5" s="83">
        <v>2</v>
      </c>
      <c r="K5" s="83">
        <v>4</v>
      </c>
      <c r="L5" s="83">
        <v>0</v>
      </c>
      <c r="M5" s="83">
        <v>4</v>
      </c>
      <c r="N5" s="83">
        <v>5</v>
      </c>
      <c r="O5" s="83">
        <v>6</v>
      </c>
      <c r="P5" s="83">
        <v>11</v>
      </c>
      <c r="Q5" s="83">
        <v>26</v>
      </c>
      <c r="R5" s="83">
        <v>29</v>
      </c>
      <c r="S5" s="83">
        <v>47</v>
      </c>
      <c r="T5" s="83">
        <v>39</v>
      </c>
      <c r="U5" s="83">
        <v>87</v>
      </c>
      <c r="V5" s="83">
        <v>79</v>
      </c>
      <c r="W5" s="83">
        <v>182</v>
      </c>
      <c r="X5" s="83">
        <v>166</v>
      </c>
      <c r="Y5" s="83">
        <v>281</v>
      </c>
      <c r="Z5" s="83">
        <v>298</v>
      </c>
      <c r="AA5" s="83">
        <v>506</v>
      </c>
      <c r="AB5" s="83">
        <v>517</v>
      </c>
      <c r="AC5" s="83">
        <v>652</v>
      </c>
      <c r="AD5" s="83">
        <v>654</v>
      </c>
      <c r="AE5" s="83">
        <v>1013</v>
      </c>
      <c r="AF5" s="83">
        <v>1009</v>
      </c>
      <c r="AG5" s="83">
        <v>1432</v>
      </c>
      <c r="AH5" s="83">
        <v>1202</v>
      </c>
      <c r="AI5" s="83">
        <v>1495</v>
      </c>
      <c r="AJ5" s="83">
        <v>1036</v>
      </c>
      <c r="AK5" s="83">
        <v>1143</v>
      </c>
      <c r="AL5" s="83">
        <v>830</v>
      </c>
      <c r="AM5" s="83">
        <v>651</v>
      </c>
      <c r="AN5" s="83">
        <v>234</v>
      </c>
      <c r="AO5" s="83">
        <v>49</v>
      </c>
      <c r="AP5" s="83">
        <v>1</v>
      </c>
      <c r="AQ5" s="83">
        <v>0</v>
      </c>
      <c r="AR5" s="26">
        <f t="shared" si="0"/>
        <v>13691</v>
      </c>
      <c r="AS5" s="28">
        <v>7.4370000000000003</v>
      </c>
      <c r="AT5" s="29">
        <v>2</v>
      </c>
      <c r="AU5" s="29">
        <v>6.8330000000000002</v>
      </c>
      <c r="AV5" s="29">
        <v>10</v>
      </c>
      <c r="AW5" s="26">
        <f t="shared" si="1"/>
        <v>340</v>
      </c>
      <c r="AX5" s="88">
        <f t="shared" si="2"/>
        <v>2.4833832444671682E-2</v>
      </c>
      <c r="AY5" s="84">
        <f t="shared" si="3"/>
        <v>1950</v>
      </c>
      <c r="AZ5" s="89">
        <f t="shared" si="4"/>
        <v>0.14242933313855818</v>
      </c>
      <c r="BA5" s="84">
        <f t="shared" si="5"/>
        <v>5962</v>
      </c>
      <c r="BB5" s="89">
        <f t="shared" si="6"/>
        <v>0.43546855598568401</v>
      </c>
      <c r="BC5" s="27">
        <f t="shared" si="7"/>
        <v>3944</v>
      </c>
      <c r="BD5" s="89">
        <f t="shared" si="8"/>
        <v>0.28807245635819151</v>
      </c>
      <c r="BE5" s="78"/>
    </row>
    <row r="6" spans="1:57" s="104" customFormat="1" ht="15.75" customHeight="1" x14ac:dyDescent="0.25">
      <c r="A6" s="94">
        <v>19</v>
      </c>
      <c r="B6" s="95" t="s">
        <v>60</v>
      </c>
      <c r="C6" s="96">
        <v>2</v>
      </c>
      <c r="D6" s="97">
        <v>0</v>
      </c>
      <c r="E6" s="97">
        <v>1</v>
      </c>
      <c r="F6" s="97">
        <v>0</v>
      </c>
      <c r="G6" s="97">
        <v>0</v>
      </c>
      <c r="H6" s="97">
        <v>5</v>
      </c>
      <c r="I6" s="97">
        <v>4</v>
      </c>
      <c r="J6" s="97">
        <v>8</v>
      </c>
      <c r="K6" s="97">
        <v>13</v>
      </c>
      <c r="L6" s="97">
        <v>10</v>
      </c>
      <c r="M6" s="97">
        <v>31</v>
      </c>
      <c r="N6" s="97">
        <v>37</v>
      </c>
      <c r="O6" s="97">
        <v>77</v>
      </c>
      <c r="P6" s="97">
        <v>67</v>
      </c>
      <c r="Q6" s="97">
        <v>91</v>
      </c>
      <c r="R6" s="97">
        <v>114</v>
      </c>
      <c r="S6" s="97">
        <v>173</v>
      </c>
      <c r="T6" s="97">
        <v>178</v>
      </c>
      <c r="U6" s="97">
        <v>249</v>
      </c>
      <c r="V6" s="97">
        <v>228</v>
      </c>
      <c r="W6" s="97">
        <v>383</v>
      </c>
      <c r="X6" s="97">
        <v>352</v>
      </c>
      <c r="Y6" s="97">
        <v>481</v>
      </c>
      <c r="Z6" s="97">
        <v>482</v>
      </c>
      <c r="AA6" s="97">
        <v>713</v>
      </c>
      <c r="AB6" s="97">
        <v>662</v>
      </c>
      <c r="AC6" s="97">
        <v>930</v>
      </c>
      <c r="AD6" s="97">
        <v>833</v>
      </c>
      <c r="AE6" s="97">
        <v>1095</v>
      </c>
      <c r="AF6" s="97">
        <v>916</v>
      </c>
      <c r="AG6" s="97">
        <v>1184</v>
      </c>
      <c r="AH6" s="97">
        <v>986</v>
      </c>
      <c r="AI6" s="97">
        <v>1194</v>
      </c>
      <c r="AJ6" s="97">
        <v>991</v>
      </c>
      <c r="AK6" s="97">
        <v>1066</v>
      </c>
      <c r="AL6" s="97">
        <v>824</v>
      </c>
      <c r="AM6" s="97">
        <v>691</v>
      </c>
      <c r="AN6" s="97">
        <v>349</v>
      </c>
      <c r="AO6" s="97">
        <v>205</v>
      </c>
      <c r="AP6" s="97">
        <v>35</v>
      </c>
      <c r="AQ6" s="97">
        <v>0</v>
      </c>
      <c r="AR6" s="98">
        <f>SUM(C6:AQ6)</f>
        <v>15660</v>
      </c>
      <c r="AS6" s="98">
        <v>7.0830000000000002</v>
      </c>
      <c r="AT6" s="98">
        <v>9</v>
      </c>
      <c r="AU6" s="98">
        <v>6.5529999999999999</v>
      </c>
      <c r="AV6" s="98">
        <v>23</v>
      </c>
      <c r="AW6" s="98">
        <f t="shared" si="1"/>
        <v>1288</v>
      </c>
      <c r="AX6" s="99">
        <f t="shared" si="2"/>
        <v>8.2247765006385698E-2</v>
      </c>
      <c r="AY6" s="100">
        <f t="shared" si="3"/>
        <v>3073</v>
      </c>
      <c r="AZ6" s="101">
        <f t="shared" si="4"/>
        <v>0.1962324393358876</v>
      </c>
      <c r="BA6" s="100">
        <f t="shared" si="5"/>
        <v>5944</v>
      </c>
      <c r="BB6" s="101">
        <f t="shared" si="6"/>
        <v>0.37956577266922092</v>
      </c>
      <c r="BC6" s="102">
        <f t="shared" si="7"/>
        <v>4161</v>
      </c>
      <c r="BD6" s="101">
        <f t="shared" si="8"/>
        <v>0.26570881226053639</v>
      </c>
      <c r="BE6" s="103"/>
    </row>
    <row r="7" spans="1:57" ht="15.75" customHeight="1" x14ac:dyDescent="0.25">
      <c r="A7" s="80">
        <v>24</v>
      </c>
      <c r="B7" s="81" t="s">
        <v>61</v>
      </c>
      <c r="C7" s="82">
        <v>0</v>
      </c>
      <c r="D7" s="83">
        <v>0</v>
      </c>
      <c r="E7" s="83">
        <v>0</v>
      </c>
      <c r="F7" s="83">
        <v>0</v>
      </c>
      <c r="G7" s="83">
        <v>0</v>
      </c>
      <c r="H7" s="83">
        <v>7</v>
      </c>
      <c r="I7" s="83">
        <v>3</v>
      </c>
      <c r="J7" s="83">
        <v>7</v>
      </c>
      <c r="K7" s="83">
        <v>9</v>
      </c>
      <c r="L7" s="83">
        <v>8</v>
      </c>
      <c r="M7" s="83">
        <v>12</v>
      </c>
      <c r="N7" s="83">
        <v>12</v>
      </c>
      <c r="O7" s="83">
        <v>29</v>
      </c>
      <c r="P7" s="83">
        <v>27</v>
      </c>
      <c r="Q7" s="83">
        <v>42</v>
      </c>
      <c r="R7" s="83">
        <v>41</v>
      </c>
      <c r="S7" s="83">
        <v>47</v>
      </c>
      <c r="T7" s="83">
        <v>50</v>
      </c>
      <c r="U7" s="83">
        <v>57</v>
      </c>
      <c r="V7" s="83">
        <v>54</v>
      </c>
      <c r="W7" s="83">
        <v>125</v>
      </c>
      <c r="X7" s="83">
        <v>116</v>
      </c>
      <c r="Y7" s="83">
        <v>172</v>
      </c>
      <c r="Z7" s="83">
        <v>169</v>
      </c>
      <c r="AA7" s="83">
        <v>316</v>
      </c>
      <c r="AB7" s="83">
        <v>304</v>
      </c>
      <c r="AC7" s="83">
        <v>428</v>
      </c>
      <c r="AD7" s="83">
        <v>476</v>
      </c>
      <c r="AE7" s="83">
        <v>650</v>
      </c>
      <c r="AF7" s="83">
        <v>622</v>
      </c>
      <c r="AG7" s="83">
        <v>836</v>
      </c>
      <c r="AH7" s="83">
        <v>823</v>
      </c>
      <c r="AI7" s="83">
        <v>996</v>
      </c>
      <c r="AJ7" s="83">
        <v>756</v>
      </c>
      <c r="AK7" s="83">
        <v>720</v>
      </c>
      <c r="AL7" s="83">
        <v>492</v>
      </c>
      <c r="AM7" s="83">
        <v>409</v>
      </c>
      <c r="AN7" s="83">
        <v>177</v>
      </c>
      <c r="AO7" s="83">
        <v>43</v>
      </c>
      <c r="AP7" s="83">
        <v>0</v>
      </c>
      <c r="AQ7" s="83">
        <v>0</v>
      </c>
      <c r="AR7" s="26">
        <f t="shared" ref="AR7:AR14" si="9">SUM(C7:AQ7)</f>
        <v>9035</v>
      </c>
      <c r="AS7" s="28">
        <v>7.3630000000000004</v>
      </c>
      <c r="AT7" s="29">
        <v>3</v>
      </c>
      <c r="AU7" s="29">
        <v>7.1449999999999996</v>
      </c>
      <c r="AV7" s="29">
        <v>1</v>
      </c>
      <c r="AW7" s="26">
        <f t="shared" si="1"/>
        <v>405</v>
      </c>
      <c r="AX7" s="88">
        <f t="shared" si="2"/>
        <v>4.4825677919203097E-2</v>
      </c>
      <c r="AY7" s="84">
        <f t="shared" si="3"/>
        <v>1202</v>
      </c>
      <c r="AZ7" s="89">
        <f t="shared" si="4"/>
        <v>0.13303818483674598</v>
      </c>
      <c r="BA7" s="84">
        <f t="shared" si="5"/>
        <v>3835</v>
      </c>
      <c r="BB7" s="89">
        <f t="shared" si="6"/>
        <v>0.42446043165467628</v>
      </c>
      <c r="BC7" s="27">
        <f t="shared" si="7"/>
        <v>2597</v>
      </c>
      <c r="BD7" s="89">
        <f t="shared" si="8"/>
        <v>0.28743774211400108</v>
      </c>
      <c r="BE7" s="78"/>
    </row>
    <row r="8" spans="1:57" ht="15.75" customHeight="1" x14ac:dyDescent="0.25">
      <c r="A8" s="80">
        <v>25</v>
      </c>
      <c r="B8" s="81" t="s">
        <v>62</v>
      </c>
      <c r="C8" s="82">
        <v>0</v>
      </c>
      <c r="D8" s="83">
        <v>0</v>
      </c>
      <c r="E8" s="83">
        <v>1</v>
      </c>
      <c r="F8" s="83">
        <v>0</v>
      </c>
      <c r="G8" s="83">
        <v>0</v>
      </c>
      <c r="H8" s="83">
        <v>1</v>
      </c>
      <c r="I8" s="83">
        <v>4</v>
      </c>
      <c r="J8" s="83">
        <v>2</v>
      </c>
      <c r="K8" s="83">
        <v>2</v>
      </c>
      <c r="L8" s="83">
        <v>4</v>
      </c>
      <c r="M8" s="83">
        <v>8</v>
      </c>
      <c r="N8" s="83">
        <v>9</v>
      </c>
      <c r="O8" s="83">
        <v>15</v>
      </c>
      <c r="P8" s="83">
        <v>14</v>
      </c>
      <c r="Q8" s="83">
        <v>28</v>
      </c>
      <c r="R8" s="83">
        <v>29</v>
      </c>
      <c r="S8" s="83">
        <v>45</v>
      </c>
      <c r="T8" s="83">
        <v>70</v>
      </c>
      <c r="U8" s="83">
        <v>115</v>
      </c>
      <c r="V8" s="83">
        <v>84</v>
      </c>
      <c r="W8" s="83">
        <v>273</v>
      </c>
      <c r="X8" s="83">
        <v>255</v>
      </c>
      <c r="Y8" s="83">
        <v>409</v>
      </c>
      <c r="Z8" s="83">
        <v>518</v>
      </c>
      <c r="AA8" s="83">
        <v>882</v>
      </c>
      <c r="AB8" s="83">
        <v>996</v>
      </c>
      <c r="AC8" s="83">
        <v>1326</v>
      </c>
      <c r="AD8" s="83">
        <v>1459</v>
      </c>
      <c r="AE8" s="85">
        <v>1978</v>
      </c>
      <c r="AF8" s="83">
        <v>1706</v>
      </c>
      <c r="AG8" s="83">
        <v>2001</v>
      </c>
      <c r="AH8" s="83">
        <v>1699</v>
      </c>
      <c r="AI8" s="83">
        <v>1891</v>
      </c>
      <c r="AJ8" s="83">
        <v>1183</v>
      </c>
      <c r="AK8" s="83">
        <v>990</v>
      </c>
      <c r="AL8" s="83">
        <v>588</v>
      </c>
      <c r="AM8" s="83">
        <v>514</v>
      </c>
      <c r="AN8" s="83">
        <v>192</v>
      </c>
      <c r="AO8" s="83">
        <v>87</v>
      </c>
      <c r="AP8" s="83">
        <v>22</v>
      </c>
      <c r="AQ8" s="83">
        <v>1</v>
      </c>
      <c r="AR8" s="26">
        <f t="shared" si="9"/>
        <v>19401</v>
      </c>
      <c r="AS8" s="26">
        <v>7.2140000000000004</v>
      </c>
      <c r="AT8" s="26">
        <v>6</v>
      </c>
      <c r="AU8" s="26">
        <v>6.8209999999999997</v>
      </c>
      <c r="AV8" s="26">
        <v>11</v>
      </c>
      <c r="AW8" s="26">
        <f t="shared" si="1"/>
        <v>431</v>
      </c>
      <c r="AX8" s="88">
        <f t="shared" si="2"/>
        <v>2.221534972424102E-2</v>
      </c>
      <c r="AY8" s="84">
        <f t="shared" si="3"/>
        <v>3333</v>
      </c>
      <c r="AZ8" s="89">
        <f t="shared" si="4"/>
        <v>0.17179526828513994</v>
      </c>
      <c r="BA8" s="84">
        <f t="shared" si="5"/>
        <v>10169</v>
      </c>
      <c r="BB8" s="89">
        <f t="shared" si="6"/>
        <v>0.52414823978145453</v>
      </c>
      <c r="BC8" s="27">
        <f t="shared" si="7"/>
        <v>3577</v>
      </c>
      <c r="BD8" s="89">
        <f t="shared" si="8"/>
        <v>0.18437193959074274</v>
      </c>
      <c r="BE8" s="78"/>
    </row>
    <row r="9" spans="1:57" ht="15.75" customHeight="1" x14ac:dyDescent="0.25">
      <c r="A9" s="80">
        <v>27</v>
      </c>
      <c r="B9" s="81" t="s">
        <v>63</v>
      </c>
      <c r="C9" s="82">
        <v>1</v>
      </c>
      <c r="D9" s="83">
        <v>0</v>
      </c>
      <c r="E9" s="83">
        <v>1</v>
      </c>
      <c r="F9" s="83">
        <v>0</v>
      </c>
      <c r="G9" s="83">
        <v>0</v>
      </c>
      <c r="H9" s="83">
        <v>2</v>
      </c>
      <c r="I9" s="83">
        <v>3</v>
      </c>
      <c r="J9" s="83">
        <v>8</v>
      </c>
      <c r="K9" s="83">
        <v>12</v>
      </c>
      <c r="L9" s="83">
        <v>3</v>
      </c>
      <c r="M9" s="83">
        <v>11</v>
      </c>
      <c r="N9" s="83">
        <v>17</v>
      </c>
      <c r="O9" s="83">
        <v>24</v>
      </c>
      <c r="P9" s="83">
        <v>22</v>
      </c>
      <c r="Q9" s="83">
        <v>36</v>
      </c>
      <c r="R9" s="83">
        <v>28</v>
      </c>
      <c r="S9" s="83">
        <v>60</v>
      </c>
      <c r="T9" s="83">
        <v>55</v>
      </c>
      <c r="U9" s="83">
        <v>77</v>
      </c>
      <c r="V9" s="83">
        <v>70</v>
      </c>
      <c r="W9" s="83">
        <v>180</v>
      </c>
      <c r="X9" s="83">
        <v>160</v>
      </c>
      <c r="Y9" s="83">
        <v>214</v>
      </c>
      <c r="Z9" s="83">
        <v>217</v>
      </c>
      <c r="AA9" s="83">
        <v>337</v>
      </c>
      <c r="AB9" s="83">
        <v>345</v>
      </c>
      <c r="AC9" s="83">
        <v>503</v>
      </c>
      <c r="AD9" s="83">
        <v>553</v>
      </c>
      <c r="AE9" s="85">
        <v>739</v>
      </c>
      <c r="AF9" s="83">
        <v>684</v>
      </c>
      <c r="AG9" s="85">
        <v>968</v>
      </c>
      <c r="AH9" s="83">
        <v>868</v>
      </c>
      <c r="AI9" s="83">
        <v>1119</v>
      </c>
      <c r="AJ9" s="83">
        <v>916</v>
      </c>
      <c r="AK9" s="83">
        <v>851</v>
      </c>
      <c r="AL9" s="83">
        <v>568</v>
      </c>
      <c r="AM9" s="83">
        <v>456</v>
      </c>
      <c r="AN9" s="83">
        <v>162</v>
      </c>
      <c r="AO9" s="83">
        <v>54</v>
      </c>
      <c r="AP9" s="83">
        <v>1</v>
      </c>
      <c r="AQ9" s="83">
        <v>0</v>
      </c>
      <c r="AR9" s="26">
        <f t="shared" si="9"/>
        <v>10325</v>
      </c>
      <c r="AS9" s="28">
        <v>7.3559999999999999</v>
      </c>
      <c r="AT9" s="29">
        <v>4</v>
      </c>
      <c r="AU9" s="29">
        <v>6.8170000000000002</v>
      </c>
      <c r="AV9" s="29">
        <v>12</v>
      </c>
      <c r="AW9" s="26">
        <f t="shared" si="1"/>
        <v>430</v>
      </c>
      <c r="AX9" s="88">
        <f t="shared" si="2"/>
        <v>4.1646489104116224E-2</v>
      </c>
      <c r="AY9" s="84">
        <f t="shared" si="3"/>
        <v>1453</v>
      </c>
      <c r="AZ9" s="89">
        <f t="shared" si="4"/>
        <v>0.14072639225181599</v>
      </c>
      <c r="BA9" s="84">
        <f t="shared" si="5"/>
        <v>4315</v>
      </c>
      <c r="BB9" s="89">
        <f t="shared" si="6"/>
        <v>0.4179176755447942</v>
      </c>
      <c r="BC9" s="27">
        <f t="shared" si="7"/>
        <v>3008</v>
      </c>
      <c r="BD9" s="89">
        <f t="shared" si="8"/>
        <v>0.29133171912832928</v>
      </c>
      <c r="BE9" s="78"/>
    </row>
    <row r="10" spans="1:57" ht="15.75" customHeight="1" x14ac:dyDescent="0.25">
      <c r="A10" s="80">
        <v>28</v>
      </c>
      <c r="B10" s="81" t="s">
        <v>362</v>
      </c>
      <c r="C10" s="82">
        <v>1</v>
      </c>
      <c r="D10" s="83">
        <v>0</v>
      </c>
      <c r="E10" s="83">
        <v>1</v>
      </c>
      <c r="F10" s="83">
        <v>2</v>
      </c>
      <c r="G10" s="83">
        <v>2</v>
      </c>
      <c r="H10" s="83">
        <v>10</v>
      </c>
      <c r="I10" s="83">
        <v>22</v>
      </c>
      <c r="J10" s="83">
        <v>14</v>
      </c>
      <c r="K10" s="83">
        <v>33</v>
      </c>
      <c r="L10" s="83">
        <v>38</v>
      </c>
      <c r="M10" s="83">
        <v>61</v>
      </c>
      <c r="N10" s="83">
        <v>60</v>
      </c>
      <c r="O10" s="83">
        <v>131</v>
      </c>
      <c r="P10" s="83">
        <v>107</v>
      </c>
      <c r="Q10" s="83">
        <v>211</v>
      </c>
      <c r="R10" s="83">
        <v>176</v>
      </c>
      <c r="S10" s="83">
        <v>320</v>
      </c>
      <c r="T10" s="83">
        <v>257</v>
      </c>
      <c r="U10" s="83">
        <v>434</v>
      </c>
      <c r="V10" s="83">
        <v>368</v>
      </c>
      <c r="W10" s="83">
        <v>809</v>
      </c>
      <c r="X10" s="83">
        <v>601</v>
      </c>
      <c r="Y10" s="83">
        <v>1121</v>
      </c>
      <c r="Z10" s="83">
        <v>911</v>
      </c>
      <c r="AA10" s="83">
        <v>1706</v>
      </c>
      <c r="AB10" s="83">
        <v>1206</v>
      </c>
      <c r="AC10" s="83">
        <v>2179</v>
      </c>
      <c r="AD10" s="83">
        <v>1677</v>
      </c>
      <c r="AE10" s="85">
        <v>2999</v>
      </c>
      <c r="AF10" s="83">
        <v>2040</v>
      </c>
      <c r="AG10" s="85">
        <v>3546</v>
      </c>
      <c r="AH10" s="83">
        <v>2917</v>
      </c>
      <c r="AI10" s="83">
        <v>3575</v>
      </c>
      <c r="AJ10" s="83">
        <v>2344</v>
      </c>
      <c r="AK10" s="83">
        <v>2806</v>
      </c>
      <c r="AL10" s="83">
        <v>1973</v>
      </c>
      <c r="AM10" s="83">
        <v>1636</v>
      </c>
      <c r="AN10" s="83">
        <v>485</v>
      </c>
      <c r="AO10" s="83">
        <v>80</v>
      </c>
      <c r="AP10" s="83">
        <v>0</v>
      </c>
      <c r="AQ10" s="83">
        <v>0</v>
      </c>
      <c r="AR10" s="26">
        <f t="shared" si="9"/>
        <v>36859</v>
      </c>
      <c r="AS10" s="92">
        <v>7.1820000000000004</v>
      </c>
      <c r="AT10" s="93">
        <v>8</v>
      </c>
      <c r="AU10" s="29">
        <v>7.0529999999999999</v>
      </c>
      <c r="AV10" s="29">
        <v>3</v>
      </c>
      <c r="AW10" s="26">
        <f t="shared" si="1"/>
        <v>2248</v>
      </c>
      <c r="AX10" s="88">
        <f t="shared" si="2"/>
        <v>6.0989174964052199E-2</v>
      </c>
      <c r="AY10" s="84">
        <f t="shared" si="3"/>
        <v>6354</v>
      </c>
      <c r="AZ10" s="89">
        <f t="shared" si="4"/>
        <v>0.17238666268753899</v>
      </c>
      <c r="BA10" s="84">
        <f t="shared" si="5"/>
        <v>15358</v>
      </c>
      <c r="BB10" s="89">
        <f t="shared" si="6"/>
        <v>0.41666892753465912</v>
      </c>
      <c r="BC10" s="27">
        <f t="shared" si="7"/>
        <v>9324</v>
      </c>
      <c r="BD10" s="89">
        <f t="shared" si="8"/>
        <v>0.25296399793808838</v>
      </c>
      <c r="BE10" s="78"/>
    </row>
    <row r="11" spans="1:57" ht="15.75" customHeight="1" x14ac:dyDescent="0.25">
      <c r="A11" s="80">
        <v>29</v>
      </c>
      <c r="B11" s="81" t="s">
        <v>64</v>
      </c>
      <c r="C11" s="82">
        <v>0</v>
      </c>
      <c r="D11" s="83">
        <v>0</v>
      </c>
      <c r="E11" s="83">
        <v>0</v>
      </c>
      <c r="F11" s="83">
        <v>0</v>
      </c>
      <c r="G11" s="83">
        <v>0</v>
      </c>
      <c r="H11" s="83">
        <v>2</v>
      </c>
      <c r="I11" s="83">
        <v>3</v>
      </c>
      <c r="J11" s="83">
        <v>5</v>
      </c>
      <c r="K11" s="83">
        <v>8</v>
      </c>
      <c r="L11" s="83">
        <v>19</v>
      </c>
      <c r="M11" s="83">
        <v>17</v>
      </c>
      <c r="N11" s="83">
        <v>33</v>
      </c>
      <c r="O11" s="83">
        <v>64</v>
      </c>
      <c r="P11" s="83">
        <v>71</v>
      </c>
      <c r="Q11" s="83">
        <v>125</v>
      </c>
      <c r="R11" s="83">
        <v>155</v>
      </c>
      <c r="S11" s="83">
        <v>258</v>
      </c>
      <c r="T11" s="83">
        <v>274</v>
      </c>
      <c r="U11" s="83">
        <v>336</v>
      </c>
      <c r="V11" s="83">
        <v>408</v>
      </c>
      <c r="W11" s="83">
        <v>741</v>
      </c>
      <c r="X11" s="83">
        <v>728</v>
      </c>
      <c r="Y11" s="83">
        <v>928</v>
      </c>
      <c r="Z11" s="83">
        <v>1081</v>
      </c>
      <c r="AA11" s="83">
        <v>1509</v>
      </c>
      <c r="AB11" s="83">
        <v>1556</v>
      </c>
      <c r="AC11" s="83">
        <v>2231</v>
      </c>
      <c r="AD11" s="83">
        <v>2176</v>
      </c>
      <c r="AE11" s="83">
        <v>2739</v>
      </c>
      <c r="AF11" s="83">
        <v>2544</v>
      </c>
      <c r="AG11" s="85">
        <v>2979</v>
      </c>
      <c r="AH11" s="83">
        <v>2823</v>
      </c>
      <c r="AI11" s="83">
        <v>3023</v>
      </c>
      <c r="AJ11" s="83">
        <v>2254</v>
      </c>
      <c r="AK11" s="83">
        <v>2223</v>
      </c>
      <c r="AL11" s="83">
        <v>1895</v>
      </c>
      <c r="AM11" s="83">
        <v>1463</v>
      </c>
      <c r="AN11" s="83">
        <v>780</v>
      </c>
      <c r="AO11" s="83">
        <v>374</v>
      </c>
      <c r="AP11" s="83">
        <v>29</v>
      </c>
      <c r="AQ11" s="83">
        <v>0</v>
      </c>
      <c r="AR11" s="26">
        <f t="shared" si="9"/>
        <v>35854</v>
      </c>
      <c r="AS11" s="28">
        <v>7.2089999999999996</v>
      </c>
      <c r="AT11" s="29">
        <v>7</v>
      </c>
      <c r="AU11" s="29">
        <v>7.0229999999999997</v>
      </c>
      <c r="AV11" s="29">
        <v>6</v>
      </c>
      <c r="AW11" s="26">
        <f t="shared" si="1"/>
        <v>1778</v>
      </c>
      <c r="AX11" s="88">
        <f t="shared" si="2"/>
        <v>4.9590003904724719E-2</v>
      </c>
      <c r="AY11" s="84">
        <f t="shared" si="3"/>
        <v>6543</v>
      </c>
      <c r="AZ11" s="89">
        <f t="shared" si="4"/>
        <v>0.18249009873375355</v>
      </c>
      <c r="BA11" s="84">
        <f t="shared" si="5"/>
        <v>15492</v>
      </c>
      <c r="BB11" s="89">
        <f t="shared" si="6"/>
        <v>0.43208568081664528</v>
      </c>
      <c r="BC11" s="27">
        <f t="shared" si="7"/>
        <v>9018</v>
      </c>
      <c r="BD11" s="89">
        <f t="shared" si="8"/>
        <v>0.25152005355051038</v>
      </c>
      <c r="BE11" s="78"/>
    </row>
    <row r="12" spans="1:57" ht="15.75" customHeight="1" x14ac:dyDescent="0.25">
      <c r="A12" s="80">
        <v>30</v>
      </c>
      <c r="B12" s="81" t="s">
        <v>65</v>
      </c>
      <c r="C12" s="82">
        <v>0</v>
      </c>
      <c r="D12" s="83">
        <v>0</v>
      </c>
      <c r="E12" s="83">
        <v>0</v>
      </c>
      <c r="F12" s="83">
        <v>0</v>
      </c>
      <c r="G12" s="83">
        <v>0</v>
      </c>
      <c r="H12" s="83">
        <v>4</v>
      </c>
      <c r="I12" s="83">
        <v>5</v>
      </c>
      <c r="J12" s="83">
        <v>0</v>
      </c>
      <c r="K12" s="83">
        <v>5</v>
      </c>
      <c r="L12" s="83">
        <v>5</v>
      </c>
      <c r="M12" s="83">
        <v>16</v>
      </c>
      <c r="N12" s="83">
        <v>8</v>
      </c>
      <c r="O12" s="83">
        <v>17</v>
      </c>
      <c r="P12" s="83">
        <v>24</v>
      </c>
      <c r="Q12" s="83">
        <v>27</v>
      </c>
      <c r="R12" s="83">
        <v>44</v>
      </c>
      <c r="S12" s="83">
        <v>81</v>
      </c>
      <c r="T12" s="83">
        <v>80</v>
      </c>
      <c r="U12" s="83">
        <v>111</v>
      </c>
      <c r="V12" s="83">
        <v>131</v>
      </c>
      <c r="W12" s="83">
        <v>271</v>
      </c>
      <c r="X12" s="83">
        <v>254</v>
      </c>
      <c r="Y12" s="83">
        <v>337</v>
      </c>
      <c r="Z12" s="83">
        <v>340</v>
      </c>
      <c r="AA12" s="83">
        <v>666</v>
      </c>
      <c r="AB12" s="83">
        <v>661</v>
      </c>
      <c r="AC12" s="83">
        <v>992</v>
      </c>
      <c r="AD12" s="83">
        <v>1011</v>
      </c>
      <c r="AE12" s="83">
        <v>1453</v>
      </c>
      <c r="AF12" s="83">
        <v>1247</v>
      </c>
      <c r="AG12" s="83">
        <v>1696</v>
      </c>
      <c r="AH12" s="83">
        <v>1502</v>
      </c>
      <c r="AI12" s="83">
        <v>1583</v>
      </c>
      <c r="AJ12" s="83">
        <v>1150</v>
      </c>
      <c r="AK12" s="83">
        <v>1222</v>
      </c>
      <c r="AL12" s="83">
        <v>824</v>
      </c>
      <c r="AM12" s="83">
        <v>719</v>
      </c>
      <c r="AN12" s="83">
        <v>352</v>
      </c>
      <c r="AO12" s="83">
        <v>169</v>
      </c>
      <c r="AP12" s="83">
        <v>11</v>
      </c>
      <c r="AQ12" s="83">
        <v>0</v>
      </c>
      <c r="AR12" s="26">
        <f t="shared" si="9"/>
        <v>17018</v>
      </c>
      <c r="AS12" s="28">
        <v>7.3410000000000002</v>
      </c>
      <c r="AT12" s="29">
        <v>5</v>
      </c>
      <c r="AU12" s="29">
        <v>7.0519999999999996</v>
      </c>
      <c r="AV12" s="29">
        <v>4</v>
      </c>
      <c r="AW12" s="26">
        <f t="shared" si="1"/>
        <v>558</v>
      </c>
      <c r="AX12" s="88">
        <f t="shared" si="2"/>
        <v>3.2788811846280408E-2</v>
      </c>
      <c r="AY12" s="84">
        <f t="shared" si="3"/>
        <v>2529</v>
      </c>
      <c r="AZ12" s="89">
        <f t="shared" si="4"/>
        <v>0.14860735691620636</v>
      </c>
      <c r="BA12" s="84">
        <f t="shared" si="5"/>
        <v>7901</v>
      </c>
      <c r="BB12" s="89">
        <f t="shared" si="6"/>
        <v>0.46427312257609588</v>
      </c>
      <c r="BC12" s="27">
        <f t="shared" si="7"/>
        <v>4447</v>
      </c>
      <c r="BD12" s="89">
        <f t="shared" si="8"/>
        <v>0.26131155247385124</v>
      </c>
      <c r="BE12" s="78"/>
    </row>
    <row r="13" spans="1:57" ht="15.75" customHeight="1" x14ac:dyDescent="0.25">
      <c r="A13" s="86"/>
      <c r="B13" s="86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26">
        <f t="shared" si="9"/>
        <v>0</v>
      </c>
      <c r="AS13" s="28"/>
      <c r="AT13" s="29"/>
      <c r="AU13" s="29"/>
      <c r="AV13" s="29"/>
      <c r="AW13" s="26"/>
      <c r="AX13" s="88"/>
      <c r="AY13" s="84"/>
      <c r="AZ13" s="89"/>
      <c r="BA13" s="84"/>
      <c r="BB13" s="89"/>
      <c r="BC13" s="27"/>
      <c r="BD13" s="89"/>
      <c r="BE13" s="78"/>
    </row>
    <row r="14" spans="1:57" ht="15.75" customHeight="1" x14ac:dyDescent="0.25">
      <c r="A14" s="86"/>
      <c r="B14" s="86"/>
      <c r="C14" s="78">
        <f>C6*C3</f>
        <v>0</v>
      </c>
      <c r="D14" s="78">
        <f t="shared" ref="D14:AQ14" si="10">D6*D3</f>
        <v>0</v>
      </c>
      <c r="E14" s="78">
        <f t="shared" si="10"/>
        <v>0.5</v>
      </c>
      <c r="F14" s="78">
        <f t="shared" si="10"/>
        <v>0</v>
      </c>
      <c r="G14" s="78">
        <f t="shared" si="10"/>
        <v>0</v>
      </c>
      <c r="H14" s="78">
        <f t="shared" si="10"/>
        <v>6.25</v>
      </c>
      <c r="I14" s="78">
        <f t="shared" si="10"/>
        <v>6</v>
      </c>
      <c r="J14" s="78">
        <f t="shared" si="10"/>
        <v>14</v>
      </c>
      <c r="K14" s="78">
        <f t="shared" si="10"/>
        <v>26</v>
      </c>
      <c r="L14" s="78">
        <f t="shared" si="10"/>
        <v>22.5</v>
      </c>
      <c r="M14" s="78">
        <f t="shared" si="10"/>
        <v>77.5</v>
      </c>
      <c r="N14" s="78">
        <f t="shared" si="10"/>
        <v>101.75</v>
      </c>
      <c r="O14" s="78">
        <f t="shared" si="10"/>
        <v>231</v>
      </c>
      <c r="P14" s="78">
        <f t="shared" si="10"/>
        <v>217.75</v>
      </c>
      <c r="Q14" s="78">
        <f t="shared" si="10"/>
        <v>318.5</v>
      </c>
      <c r="R14" s="78">
        <f t="shared" si="10"/>
        <v>427.5</v>
      </c>
      <c r="S14" s="78">
        <f t="shared" si="10"/>
        <v>692</v>
      </c>
      <c r="T14" s="78">
        <f t="shared" si="10"/>
        <v>756.5</v>
      </c>
      <c r="U14" s="78">
        <f t="shared" si="10"/>
        <v>1120.5</v>
      </c>
      <c r="V14" s="78">
        <f t="shared" si="10"/>
        <v>1083</v>
      </c>
      <c r="W14" s="78">
        <f t="shared" si="10"/>
        <v>1915</v>
      </c>
      <c r="X14" s="78">
        <f t="shared" si="10"/>
        <v>1848</v>
      </c>
      <c r="Y14" s="78">
        <f t="shared" si="10"/>
        <v>2645.5</v>
      </c>
      <c r="Z14" s="78">
        <f t="shared" si="10"/>
        <v>2771.5</v>
      </c>
      <c r="AA14" s="78">
        <f t="shared" si="10"/>
        <v>4278</v>
      </c>
      <c r="AB14" s="78">
        <f t="shared" si="10"/>
        <v>4137.5</v>
      </c>
      <c r="AC14" s="78">
        <f t="shared" si="10"/>
        <v>6045</v>
      </c>
      <c r="AD14" s="78">
        <f t="shared" si="10"/>
        <v>5622.75</v>
      </c>
      <c r="AE14" s="78">
        <f t="shared" si="10"/>
        <v>7665</v>
      </c>
      <c r="AF14" s="78">
        <f t="shared" si="10"/>
        <v>6641</v>
      </c>
      <c r="AG14" s="78">
        <f t="shared" si="10"/>
        <v>8880</v>
      </c>
      <c r="AH14" s="78">
        <f t="shared" si="10"/>
        <v>7641.5</v>
      </c>
      <c r="AI14" s="78">
        <f t="shared" si="10"/>
        <v>9552</v>
      </c>
      <c r="AJ14" s="78">
        <f t="shared" si="10"/>
        <v>8175.75</v>
      </c>
      <c r="AK14" s="78">
        <f t="shared" si="10"/>
        <v>9061</v>
      </c>
      <c r="AL14" s="78">
        <f t="shared" si="10"/>
        <v>7210</v>
      </c>
      <c r="AM14" s="78">
        <f t="shared" si="10"/>
        <v>6219</v>
      </c>
      <c r="AN14" s="78">
        <f t="shared" si="10"/>
        <v>3228.25</v>
      </c>
      <c r="AO14" s="78">
        <f t="shared" si="10"/>
        <v>1947.5</v>
      </c>
      <c r="AP14" s="78">
        <f t="shared" si="10"/>
        <v>341.25</v>
      </c>
      <c r="AQ14" s="78">
        <f t="shared" si="10"/>
        <v>0</v>
      </c>
      <c r="AR14" s="26">
        <f t="shared" si="9"/>
        <v>110926.75</v>
      </c>
      <c r="AS14" s="28">
        <f>AR14/AR6</f>
        <v>7.0834450830140483</v>
      </c>
      <c r="AT14" s="29"/>
      <c r="AU14" s="29"/>
      <c r="AV14" s="29"/>
      <c r="AW14" s="26"/>
      <c r="AX14" s="88"/>
      <c r="AY14" s="84"/>
      <c r="AZ14" s="89"/>
      <c r="BA14" s="84"/>
      <c r="BB14" s="89"/>
      <c r="BC14" s="27"/>
      <c r="BD14" s="89"/>
      <c r="BE14" s="78"/>
    </row>
    <row r="15" spans="1:57" ht="15.75" customHeight="1" x14ac:dyDescent="0.25">
      <c r="A15" s="86"/>
      <c r="B15" s="86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105"/>
      <c r="AS15" s="106"/>
      <c r="AT15" s="107"/>
      <c r="AU15" s="107"/>
      <c r="AV15" s="107"/>
      <c r="AW15" s="105"/>
      <c r="AX15" s="108"/>
      <c r="AY15" s="109"/>
      <c r="AZ15" s="110"/>
      <c r="BA15" s="109"/>
      <c r="BB15" s="110"/>
      <c r="BC15" s="111"/>
      <c r="BD15" s="110"/>
      <c r="BE15" s="78"/>
    </row>
    <row r="16" spans="1:57" s="137" customFormat="1" ht="15.75" customHeight="1" x14ac:dyDescent="0.25">
      <c r="A16" s="138"/>
      <c r="B16" s="138" t="s">
        <v>370</v>
      </c>
      <c r="C16" s="128">
        <v>7</v>
      </c>
      <c r="D16" s="128">
        <v>0</v>
      </c>
      <c r="E16" s="128">
        <v>2</v>
      </c>
      <c r="F16" s="128">
        <v>1</v>
      </c>
      <c r="G16" s="128">
        <v>3</v>
      </c>
      <c r="H16" s="128">
        <v>7</v>
      </c>
      <c r="I16" s="128">
        <v>20</v>
      </c>
      <c r="J16" s="128">
        <v>19</v>
      </c>
      <c r="K16" s="128">
        <v>47</v>
      </c>
      <c r="L16" s="128">
        <v>53</v>
      </c>
      <c r="M16" s="128">
        <v>75</v>
      </c>
      <c r="N16" s="128">
        <v>67</v>
      </c>
      <c r="O16" s="128">
        <v>222</v>
      </c>
      <c r="P16" s="128">
        <v>132</v>
      </c>
      <c r="Q16" s="128">
        <v>262</v>
      </c>
      <c r="R16" s="128">
        <v>201</v>
      </c>
      <c r="S16" s="128">
        <v>461</v>
      </c>
      <c r="T16" s="128">
        <v>267</v>
      </c>
      <c r="U16" s="128">
        <v>503</v>
      </c>
      <c r="V16" s="128">
        <v>281</v>
      </c>
      <c r="W16" s="128">
        <v>949</v>
      </c>
      <c r="X16" s="128">
        <v>452</v>
      </c>
      <c r="Y16" s="128">
        <v>904</v>
      </c>
      <c r="Z16" s="128">
        <v>576</v>
      </c>
      <c r="AA16" s="128">
        <v>1434</v>
      </c>
      <c r="AB16" s="128">
        <v>698</v>
      </c>
      <c r="AC16" s="128">
        <v>1435</v>
      </c>
      <c r="AD16" s="128">
        <v>691</v>
      </c>
      <c r="AE16" s="128">
        <v>1632</v>
      </c>
      <c r="AF16" s="128">
        <v>672</v>
      </c>
      <c r="AG16" s="128">
        <v>1195</v>
      </c>
      <c r="AH16" s="128">
        <v>580</v>
      </c>
      <c r="AI16" s="128">
        <v>967</v>
      </c>
      <c r="AJ16" s="128">
        <v>344</v>
      </c>
      <c r="AK16" s="128">
        <v>495</v>
      </c>
      <c r="AL16" s="128">
        <v>217</v>
      </c>
      <c r="AM16" s="128">
        <v>216</v>
      </c>
      <c r="AN16" s="128">
        <v>26</v>
      </c>
      <c r="AO16" s="128">
        <v>13</v>
      </c>
      <c r="AP16" s="128">
        <v>0</v>
      </c>
      <c r="AQ16" s="128">
        <v>0</v>
      </c>
      <c r="AR16" s="129">
        <f t="shared" ref="AR16:AR18" si="11">SUM(C16:AQ16)</f>
        <v>16126</v>
      </c>
      <c r="AS16" s="130">
        <v>7.3410000000000002</v>
      </c>
      <c r="AT16" s="131">
        <v>5</v>
      </c>
      <c r="AU16" s="131">
        <v>7.0519999999999996</v>
      </c>
      <c r="AV16" s="131">
        <v>4</v>
      </c>
      <c r="AW16" s="129">
        <f t="shared" ref="AW16" si="12">SUM(C16:V16)</f>
        <v>2630</v>
      </c>
      <c r="AX16" s="132">
        <f t="shared" ref="AX16" si="13">AW16/AR16</f>
        <v>0.16309066104427633</v>
      </c>
      <c r="AY16" s="133">
        <f t="shared" ref="AY16" si="14">SUM(W16:AB16)</f>
        <v>5013</v>
      </c>
      <c r="AZ16" s="134">
        <f t="shared" ref="AZ16" si="15">AY16/AR16</f>
        <v>0.31086444251519285</v>
      </c>
      <c r="BA16" s="133">
        <f t="shared" ref="BA16" si="16">SUM(AC16:AH16)</f>
        <v>6205</v>
      </c>
      <c r="BB16" s="134">
        <f t="shared" ref="BB16" si="17">BA16/AR16</f>
        <v>0.38478233907974702</v>
      </c>
      <c r="BC16" s="135">
        <f t="shared" ref="BC16" si="18">SUM(AJ16:AQ16)</f>
        <v>1311</v>
      </c>
      <c r="BD16" s="134">
        <f t="shared" ref="BD16" si="19">BC16/AR16</f>
        <v>8.12972838893712E-2</v>
      </c>
      <c r="BE16" s="136"/>
    </row>
    <row r="17" spans="1:57" ht="15.75" customHeight="1" x14ac:dyDescent="0.25">
      <c r="A17" s="86"/>
      <c r="B17" s="86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129">
        <f t="shared" si="11"/>
        <v>0</v>
      </c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</row>
    <row r="18" spans="1:57" ht="15.75" customHeight="1" x14ac:dyDescent="0.25">
      <c r="A18" s="86"/>
      <c r="B18" s="8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>
        <f>S6*0.25</f>
        <v>43.25</v>
      </c>
      <c r="T18" s="78">
        <f t="shared" ref="T18:AK18" si="20">T6*0.25</f>
        <v>44.5</v>
      </c>
      <c r="U18" s="78">
        <f t="shared" si="20"/>
        <v>62.25</v>
      </c>
      <c r="V18" s="78">
        <f t="shared" si="20"/>
        <v>57</v>
      </c>
      <c r="W18" s="78">
        <f t="shared" si="20"/>
        <v>95.75</v>
      </c>
      <c r="X18" s="78">
        <f t="shared" si="20"/>
        <v>88</v>
      </c>
      <c r="Y18" s="78">
        <f t="shared" si="20"/>
        <v>120.25</v>
      </c>
      <c r="Z18" s="78">
        <f t="shared" si="20"/>
        <v>120.5</v>
      </c>
      <c r="AA18" s="78">
        <f t="shared" si="20"/>
        <v>178.25</v>
      </c>
      <c r="AB18" s="78">
        <f t="shared" si="20"/>
        <v>165.5</v>
      </c>
      <c r="AC18" s="78">
        <f t="shared" si="20"/>
        <v>232.5</v>
      </c>
      <c r="AD18" s="78">
        <f t="shared" si="20"/>
        <v>208.25</v>
      </c>
      <c r="AE18" s="78">
        <f t="shared" si="20"/>
        <v>273.75</v>
      </c>
      <c r="AF18" s="78">
        <f t="shared" si="20"/>
        <v>229</v>
      </c>
      <c r="AG18" s="78">
        <f t="shared" si="20"/>
        <v>296</v>
      </c>
      <c r="AH18" s="78">
        <f t="shared" si="20"/>
        <v>246.5</v>
      </c>
      <c r="AI18" s="78">
        <f t="shared" si="20"/>
        <v>298.5</v>
      </c>
      <c r="AJ18" s="78">
        <f t="shared" si="20"/>
        <v>247.75</v>
      </c>
      <c r="AK18" s="78">
        <f t="shared" si="20"/>
        <v>266.5</v>
      </c>
      <c r="AL18" s="78"/>
      <c r="AM18" s="78"/>
      <c r="AN18" s="78"/>
      <c r="AO18" s="78"/>
      <c r="AP18" s="78"/>
      <c r="AQ18" s="78"/>
      <c r="AR18" s="129">
        <f t="shared" si="11"/>
        <v>3274</v>
      </c>
      <c r="AS18" s="78">
        <f>(AR18+AR14)/AR6</f>
        <v>7.2925127713920821</v>
      </c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</row>
    <row r="19" spans="1:57" ht="15.75" customHeight="1" x14ac:dyDescent="0.25">
      <c r="A19" s="86"/>
      <c r="B19" s="86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</row>
    <row r="20" spans="1:57" ht="15.75" customHeight="1" x14ac:dyDescent="0.25">
      <c r="A20" s="86"/>
      <c r="B20" s="86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</row>
    <row r="21" spans="1:57" ht="15.75" customHeight="1" x14ac:dyDescent="0.25">
      <c r="A21" s="86"/>
      <c r="B21" s="86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</row>
    <row r="22" spans="1:57" ht="15.75" customHeight="1" x14ac:dyDescent="0.25">
      <c r="A22" s="86"/>
      <c r="B22" s="8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</row>
    <row r="23" spans="1:57" ht="15.75" customHeight="1" x14ac:dyDescent="0.25">
      <c r="A23" s="86"/>
      <c r="B23" s="8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</row>
    <row r="24" spans="1:57" ht="15.75" customHeight="1" x14ac:dyDescent="0.25">
      <c r="A24" s="86"/>
      <c r="B24" s="8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</row>
    <row r="25" spans="1:57" ht="15.75" customHeight="1" x14ac:dyDescent="0.25">
      <c r="A25" s="86"/>
      <c r="B25" s="86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</row>
    <row r="26" spans="1:57" ht="15.75" customHeight="1" x14ac:dyDescent="0.25">
      <c r="A26" s="86"/>
      <c r="B26" s="86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</row>
    <row r="27" spans="1:57" ht="15.75" customHeight="1" x14ac:dyDescent="0.25">
      <c r="A27" s="86"/>
      <c r="B27" s="86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</row>
    <row r="28" spans="1:57" ht="15.75" customHeight="1" x14ac:dyDescent="0.25">
      <c r="A28" s="86"/>
      <c r="B28" s="86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</row>
  </sheetData>
  <mergeCells count="2">
    <mergeCell ref="AS2:AT2"/>
    <mergeCell ref="AU2:AV2"/>
  </mergeCells>
  <phoneticPr fontId="8" type="noConversion"/>
  <pageMargins left="0.23622047244094491" right="0.15748031496062992" top="0.52734375" bottom="0.546875" header="0" footer="0"/>
  <pageSetup scale="85" orientation="landscape" r:id="rId1"/>
  <colBreaks count="1" manualBreakCount="1">
    <brk id="4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7AA8-7B15-4891-B8D1-DFFEC9FC0039}">
  <dimension ref="A1:N53"/>
  <sheetViews>
    <sheetView view="pageLayout" topLeftCell="A27" zoomScale="70" zoomScaleNormal="85" zoomScaleSheetLayoutView="100" zoomScalePageLayoutView="70" workbookViewId="0">
      <selection activeCell="T13" sqref="T13"/>
    </sheetView>
  </sheetViews>
  <sheetFormatPr defaultRowHeight="19.5" customHeight="1" x14ac:dyDescent="0.25"/>
  <cols>
    <col min="1" max="1" width="4.85546875" style="2" customWidth="1"/>
    <col min="2" max="2" width="29.28515625" style="2" customWidth="1"/>
    <col min="3" max="3" width="7.7109375" style="2" customWidth="1"/>
    <col min="4" max="4" width="6.28515625" style="2" customWidth="1"/>
    <col min="5" max="5" width="7.7109375" style="13" customWidth="1"/>
    <col min="6" max="6" width="5.85546875" style="13" customWidth="1"/>
    <col min="7" max="7" width="7.7109375" style="2" customWidth="1"/>
    <col min="8" max="8" width="6.28515625" style="2" customWidth="1"/>
    <col min="9" max="10" width="7.7109375" style="2" hidden="1" customWidth="1"/>
    <col min="11" max="11" width="7.7109375" style="2" customWidth="1"/>
    <col min="12" max="12" width="19.42578125" style="2" customWidth="1"/>
    <col min="13" max="13" width="6.28515625" style="2" customWidth="1"/>
    <col min="14" max="14" width="18.140625" style="2" customWidth="1"/>
    <col min="15" max="16384" width="9.140625" style="2"/>
  </cols>
  <sheetData>
    <row r="1" spans="1:14" ht="18.75" x14ac:dyDescent="0.25">
      <c r="A1" s="265" t="s">
        <v>367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s="1" customFormat="1" ht="24" customHeight="1" x14ac:dyDescent="0.25">
      <c r="A2" s="273" t="s">
        <v>1</v>
      </c>
      <c r="B2" s="273" t="s">
        <v>2</v>
      </c>
      <c r="C2" s="272">
        <v>2020</v>
      </c>
      <c r="D2" s="272"/>
      <c r="E2" s="272">
        <v>2021</v>
      </c>
      <c r="F2" s="272"/>
      <c r="G2" s="273">
        <v>2022</v>
      </c>
      <c r="H2" s="273"/>
      <c r="I2" s="272" t="s">
        <v>236</v>
      </c>
      <c r="J2" s="272"/>
      <c r="K2" s="272" t="s">
        <v>365</v>
      </c>
      <c r="L2" s="272"/>
      <c r="M2" s="272"/>
      <c r="N2" s="272"/>
    </row>
    <row r="3" spans="1:14" s="1" customFormat="1" ht="22.5" customHeight="1" x14ac:dyDescent="0.25">
      <c r="A3" s="273"/>
      <c r="B3" s="273"/>
      <c r="C3" s="3" t="s">
        <v>3</v>
      </c>
      <c r="D3" s="3" t="s">
        <v>4</v>
      </c>
      <c r="E3" s="3" t="s">
        <v>3</v>
      </c>
      <c r="F3" s="3" t="s">
        <v>4</v>
      </c>
      <c r="G3" s="3" t="s">
        <v>3</v>
      </c>
      <c r="H3" s="3" t="s">
        <v>4</v>
      </c>
      <c r="I3" s="3" t="s">
        <v>3</v>
      </c>
      <c r="J3" s="3" t="s">
        <v>4</v>
      </c>
      <c r="K3" s="3" t="s">
        <v>3</v>
      </c>
      <c r="L3" s="3" t="s">
        <v>366</v>
      </c>
      <c r="M3" s="3" t="s">
        <v>4</v>
      </c>
      <c r="N3" s="3" t="s">
        <v>368</v>
      </c>
    </row>
    <row r="4" spans="1:14" ht="20.25" customHeight="1" x14ac:dyDescent="0.25">
      <c r="A4" s="4">
        <v>1</v>
      </c>
      <c r="B4" s="5" t="s">
        <v>10</v>
      </c>
      <c r="C4" s="6">
        <v>7.5046174142480213</v>
      </c>
      <c r="D4" s="7">
        <f t="shared" ref="D4:D9" si="0">RANK(C4,$C$4:$C$50)</f>
        <v>1</v>
      </c>
      <c r="E4" s="4">
        <v>7.62</v>
      </c>
      <c r="F4" s="7">
        <f t="shared" ref="F4:F9" si="1">RANK(E4,$E$4:$E$50)</f>
        <v>3</v>
      </c>
      <c r="G4" s="8">
        <v>8.27</v>
      </c>
      <c r="H4" s="8">
        <f t="shared" ref="H4:H9" si="2">RANK(G4,G$4:G$50,0)</f>
        <v>1</v>
      </c>
      <c r="I4" s="14">
        <v>7.7306547619047619</v>
      </c>
      <c r="J4" s="8">
        <f t="shared" ref="J4:J35" si="3">RANK(I4,I$4:I$52,0)</f>
        <v>1</v>
      </c>
      <c r="K4" s="14">
        <v>7.6135714285714284</v>
      </c>
      <c r="L4" s="14">
        <f t="shared" ref="L4:L9" si="4">K4-G4</f>
        <v>-0.65642857142857114</v>
      </c>
      <c r="M4" s="8">
        <f t="shared" ref="M4:M50" si="5">RANK(K4,K$4:K$52,0)</f>
        <v>1</v>
      </c>
      <c r="N4" s="4">
        <f t="shared" ref="N4:N9" si="6">H4-M4</f>
        <v>0</v>
      </c>
    </row>
    <row r="5" spans="1:14" ht="20.25" customHeight="1" x14ac:dyDescent="0.25">
      <c r="A5" s="4">
        <v>6</v>
      </c>
      <c r="B5" s="5" t="s">
        <v>14</v>
      </c>
      <c r="C5" s="6">
        <v>6.778688524590164</v>
      </c>
      <c r="D5" s="7">
        <f t="shared" si="0"/>
        <v>9</v>
      </c>
      <c r="E5" s="4">
        <v>7.18</v>
      </c>
      <c r="F5" s="7">
        <f t="shared" si="1"/>
        <v>8</v>
      </c>
      <c r="G5" s="8">
        <v>7.78</v>
      </c>
      <c r="H5" s="8">
        <f t="shared" si="2"/>
        <v>6</v>
      </c>
      <c r="I5" s="14">
        <v>7.0296546546546548</v>
      </c>
      <c r="J5" s="8">
        <f t="shared" si="3"/>
        <v>4</v>
      </c>
      <c r="K5" s="14">
        <v>7.3661919040479757</v>
      </c>
      <c r="L5" s="14">
        <f t="shared" si="4"/>
        <v>-0.4138080959520245</v>
      </c>
      <c r="M5" s="8">
        <f t="shared" si="5"/>
        <v>2</v>
      </c>
      <c r="N5" s="4">
        <f t="shared" si="6"/>
        <v>4</v>
      </c>
    </row>
    <row r="6" spans="1:14" ht="20.25" customHeight="1" x14ac:dyDescent="0.25">
      <c r="A6" s="4">
        <v>3</v>
      </c>
      <c r="B6" s="5" t="s">
        <v>11</v>
      </c>
      <c r="C6" s="6">
        <v>6.786458333333333</v>
      </c>
      <c r="D6" s="7">
        <f t="shared" si="0"/>
        <v>8</v>
      </c>
      <c r="E6" s="4">
        <v>7.38</v>
      </c>
      <c r="F6" s="7">
        <f t="shared" si="1"/>
        <v>4</v>
      </c>
      <c r="G6" s="8">
        <v>8.01</v>
      </c>
      <c r="H6" s="8">
        <f t="shared" si="2"/>
        <v>3</v>
      </c>
      <c r="I6" s="14">
        <v>7.3831238273921196</v>
      </c>
      <c r="J6" s="8">
        <f t="shared" si="3"/>
        <v>2</v>
      </c>
      <c r="K6" s="16">
        <v>7.3358348968105069</v>
      </c>
      <c r="L6" s="14">
        <f t="shared" si="4"/>
        <v>-0.67416510318949285</v>
      </c>
      <c r="M6" s="8">
        <f t="shared" si="5"/>
        <v>3</v>
      </c>
      <c r="N6" s="4">
        <f t="shared" si="6"/>
        <v>0</v>
      </c>
    </row>
    <row r="7" spans="1:14" ht="20.25" customHeight="1" x14ac:dyDescent="0.25">
      <c r="A7" s="4">
        <v>7</v>
      </c>
      <c r="B7" s="5" t="s">
        <v>15</v>
      </c>
      <c r="C7" s="6">
        <v>7.0042444821731751</v>
      </c>
      <c r="D7" s="7">
        <f t="shared" si="0"/>
        <v>3</v>
      </c>
      <c r="E7" s="4">
        <v>7.69</v>
      </c>
      <c r="F7" s="7">
        <f t="shared" si="1"/>
        <v>2</v>
      </c>
      <c r="G7" s="8">
        <v>7.73</v>
      </c>
      <c r="H7" s="8">
        <f t="shared" si="2"/>
        <v>7</v>
      </c>
      <c r="I7" s="14">
        <v>6.8603305785123965</v>
      </c>
      <c r="J7" s="8">
        <f t="shared" si="3"/>
        <v>7</v>
      </c>
      <c r="K7" s="14">
        <v>7.2882059800664454</v>
      </c>
      <c r="L7" s="14">
        <f t="shared" si="4"/>
        <v>-0.44179401993355505</v>
      </c>
      <c r="M7" s="8">
        <f t="shared" si="5"/>
        <v>4</v>
      </c>
      <c r="N7" s="4">
        <f t="shared" si="6"/>
        <v>3</v>
      </c>
    </row>
    <row r="8" spans="1:14" ht="20.25" customHeight="1" x14ac:dyDescent="0.25">
      <c r="A8" s="4">
        <v>2</v>
      </c>
      <c r="B8" s="5" t="s">
        <v>42</v>
      </c>
      <c r="C8" s="6">
        <v>7</v>
      </c>
      <c r="D8" s="7">
        <f t="shared" si="0"/>
        <v>4</v>
      </c>
      <c r="E8" s="4">
        <v>7.84</v>
      </c>
      <c r="F8" s="7">
        <f t="shared" si="1"/>
        <v>1</v>
      </c>
      <c r="G8" s="8">
        <v>8.14</v>
      </c>
      <c r="H8" s="8">
        <f t="shared" si="2"/>
        <v>2</v>
      </c>
      <c r="I8" s="14">
        <v>6.1136363636363633</v>
      </c>
      <c r="J8" s="8">
        <f t="shared" si="3"/>
        <v>24</v>
      </c>
      <c r="K8" s="14">
        <v>7.1363636363636367</v>
      </c>
      <c r="L8" s="14">
        <f t="shared" si="4"/>
        <v>-1.0036363636363639</v>
      </c>
      <c r="M8" s="8">
        <f t="shared" si="5"/>
        <v>5</v>
      </c>
      <c r="N8" s="4">
        <f t="shared" si="6"/>
        <v>-3</v>
      </c>
    </row>
    <row r="9" spans="1:14" ht="20.25" customHeight="1" x14ac:dyDescent="0.25">
      <c r="A9" s="4">
        <v>4</v>
      </c>
      <c r="B9" s="5" t="s">
        <v>12</v>
      </c>
      <c r="C9" s="6">
        <v>6.8893568147013786</v>
      </c>
      <c r="D9" s="7">
        <f t="shared" si="0"/>
        <v>6</v>
      </c>
      <c r="E9" s="4">
        <v>7.22</v>
      </c>
      <c r="F9" s="7">
        <f t="shared" si="1"/>
        <v>7</v>
      </c>
      <c r="G9" s="8">
        <v>7.9</v>
      </c>
      <c r="H9" s="8">
        <f t="shared" si="2"/>
        <v>4</v>
      </c>
      <c r="I9" s="14">
        <v>6.9563981042654035</v>
      </c>
      <c r="J9" s="8">
        <f t="shared" si="3"/>
        <v>5</v>
      </c>
      <c r="K9" s="14">
        <v>7.0723892405063289</v>
      </c>
      <c r="L9" s="14">
        <f t="shared" si="4"/>
        <v>-0.82761075949367147</v>
      </c>
      <c r="M9" s="8">
        <f t="shared" si="5"/>
        <v>6</v>
      </c>
      <c r="N9" s="4">
        <f t="shared" si="6"/>
        <v>-2</v>
      </c>
    </row>
    <row r="10" spans="1:14" ht="20.25" customHeight="1" x14ac:dyDescent="0.25">
      <c r="A10" s="4">
        <v>49</v>
      </c>
      <c r="B10" s="5" t="s">
        <v>54</v>
      </c>
      <c r="C10" s="6"/>
      <c r="D10" s="7"/>
      <c r="E10" s="4"/>
      <c r="F10" s="7"/>
      <c r="G10" s="8"/>
      <c r="H10" s="8"/>
      <c r="I10" s="14">
        <v>6.1463414634146343</v>
      </c>
      <c r="J10" s="8">
        <f t="shared" si="3"/>
        <v>23</v>
      </c>
      <c r="K10" s="14">
        <v>7.0487804878048781</v>
      </c>
      <c r="L10" s="14"/>
      <c r="M10" s="8">
        <f t="shared" si="5"/>
        <v>7</v>
      </c>
      <c r="N10" s="5"/>
    </row>
    <row r="11" spans="1:14" ht="20.25" customHeight="1" x14ac:dyDescent="0.25">
      <c r="A11" s="4">
        <v>8</v>
      </c>
      <c r="B11" s="5" t="s">
        <v>16</v>
      </c>
      <c r="C11" s="6">
        <v>7.1237244897959187</v>
      </c>
      <c r="D11" s="7">
        <f t="shared" ref="D11:D29" si="7">RANK(C11,$C$4:$C$50)</f>
        <v>2</v>
      </c>
      <c r="E11" s="4">
        <v>7.06</v>
      </c>
      <c r="F11" s="7">
        <f t="shared" ref="F11:F41" si="8">RANK(E11,$E$4:$E$50)</f>
        <v>10</v>
      </c>
      <c r="G11" s="8">
        <v>7.68</v>
      </c>
      <c r="H11" s="8">
        <f t="shared" ref="H11:H41" si="9">RANK(G11,G$4:G$50,0)</f>
        <v>8</v>
      </c>
      <c r="I11" s="14">
        <v>7.0802047781569968</v>
      </c>
      <c r="J11" s="8">
        <f t="shared" si="3"/>
        <v>3</v>
      </c>
      <c r="K11" s="14">
        <v>6.9600515463917523</v>
      </c>
      <c r="L11" s="14">
        <f t="shared" ref="L11:L41" si="10">K11-G11</f>
        <v>-0.71994845360824744</v>
      </c>
      <c r="M11" s="8">
        <f t="shared" si="5"/>
        <v>8</v>
      </c>
      <c r="N11" s="4">
        <f t="shared" ref="N11:N41" si="11">H11-M11</f>
        <v>0</v>
      </c>
    </row>
    <row r="12" spans="1:14" ht="20.25" customHeight="1" x14ac:dyDescent="0.25">
      <c r="A12" s="4">
        <v>21</v>
      </c>
      <c r="B12" s="5" t="s">
        <v>29</v>
      </c>
      <c r="C12" s="6">
        <v>6.0100472813238772</v>
      </c>
      <c r="D12" s="7">
        <f t="shared" si="7"/>
        <v>19</v>
      </c>
      <c r="E12" s="4">
        <v>6.64</v>
      </c>
      <c r="F12" s="7">
        <f t="shared" si="8"/>
        <v>18</v>
      </c>
      <c r="G12" s="8">
        <v>7.19</v>
      </c>
      <c r="H12" s="8">
        <f t="shared" si="9"/>
        <v>21</v>
      </c>
      <c r="I12" s="14">
        <v>6.6973067915690869</v>
      </c>
      <c r="J12" s="8">
        <f t="shared" si="3"/>
        <v>12</v>
      </c>
      <c r="K12" s="14">
        <v>6.956674473067916</v>
      </c>
      <c r="L12" s="14">
        <f t="shared" si="10"/>
        <v>-0.23332552693208441</v>
      </c>
      <c r="M12" s="8">
        <f t="shared" si="5"/>
        <v>9</v>
      </c>
      <c r="N12" s="4">
        <f t="shared" si="11"/>
        <v>12</v>
      </c>
    </row>
    <row r="13" spans="1:14" ht="20.25" customHeight="1" x14ac:dyDescent="0.25">
      <c r="A13" s="4">
        <v>12</v>
      </c>
      <c r="B13" s="5" t="s">
        <v>20</v>
      </c>
      <c r="C13" s="6">
        <v>6.959405144694534</v>
      </c>
      <c r="D13" s="7">
        <f t="shared" si="7"/>
        <v>5</v>
      </c>
      <c r="E13" s="4">
        <v>7.23</v>
      </c>
      <c r="F13" s="7">
        <f t="shared" si="8"/>
        <v>6</v>
      </c>
      <c r="G13" s="8">
        <v>7.56</v>
      </c>
      <c r="H13" s="8">
        <f t="shared" si="9"/>
        <v>12</v>
      </c>
      <c r="I13" s="14">
        <v>6.8536585365853657</v>
      </c>
      <c r="J13" s="8">
        <f t="shared" si="3"/>
        <v>8</v>
      </c>
      <c r="K13" s="14">
        <v>6.934146341463415</v>
      </c>
      <c r="L13" s="14">
        <f t="shared" si="10"/>
        <v>-0.62585365853658459</v>
      </c>
      <c r="M13" s="8">
        <f t="shared" si="5"/>
        <v>10</v>
      </c>
      <c r="N13" s="4">
        <f t="shared" si="11"/>
        <v>2</v>
      </c>
    </row>
    <row r="14" spans="1:14" ht="20.25" customHeight="1" x14ac:dyDescent="0.25">
      <c r="A14" s="4">
        <v>5</v>
      </c>
      <c r="B14" s="5" t="s">
        <v>13</v>
      </c>
      <c r="C14" s="6">
        <v>6.7522026431718061</v>
      </c>
      <c r="D14" s="7">
        <f t="shared" si="7"/>
        <v>10</v>
      </c>
      <c r="E14" s="4">
        <v>7.28</v>
      </c>
      <c r="F14" s="7">
        <f t="shared" si="8"/>
        <v>5</v>
      </c>
      <c r="G14" s="8">
        <v>7.82</v>
      </c>
      <c r="H14" s="8">
        <f t="shared" si="9"/>
        <v>5</v>
      </c>
      <c r="I14" s="14">
        <v>6.5426315789473684</v>
      </c>
      <c r="J14" s="8">
        <f t="shared" si="3"/>
        <v>14</v>
      </c>
      <c r="K14" s="14">
        <v>6.9184210526315786</v>
      </c>
      <c r="L14" s="14">
        <f t="shared" si="10"/>
        <v>-0.9015789473684217</v>
      </c>
      <c r="M14" s="8">
        <f t="shared" si="5"/>
        <v>11</v>
      </c>
      <c r="N14" s="4">
        <f t="shared" si="11"/>
        <v>-6</v>
      </c>
    </row>
    <row r="15" spans="1:14" ht="20.25" customHeight="1" x14ac:dyDescent="0.25">
      <c r="A15" s="4">
        <v>22</v>
      </c>
      <c r="B15" s="5" t="s">
        <v>30</v>
      </c>
      <c r="C15" s="6">
        <v>5.8408088235294118</v>
      </c>
      <c r="D15" s="7">
        <f t="shared" si="7"/>
        <v>21</v>
      </c>
      <c r="E15" s="4">
        <v>6.83</v>
      </c>
      <c r="F15" s="7">
        <f t="shared" si="8"/>
        <v>14</v>
      </c>
      <c r="G15" s="8">
        <v>7.03</v>
      </c>
      <c r="H15" s="8">
        <f t="shared" si="9"/>
        <v>22</v>
      </c>
      <c r="I15" s="14">
        <v>6.8220720720720722</v>
      </c>
      <c r="J15" s="8">
        <f t="shared" si="3"/>
        <v>9</v>
      </c>
      <c r="K15" s="14">
        <v>6.7038980509745123</v>
      </c>
      <c r="L15" s="14">
        <f t="shared" si="10"/>
        <v>-0.32610194902548795</v>
      </c>
      <c r="M15" s="8">
        <f t="shared" si="5"/>
        <v>12</v>
      </c>
      <c r="N15" s="4">
        <f t="shared" si="11"/>
        <v>10</v>
      </c>
    </row>
    <row r="16" spans="1:14" ht="20.25" customHeight="1" x14ac:dyDescent="0.25">
      <c r="A16" s="4">
        <v>9</v>
      </c>
      <c r="B16" s="5" t="s">
        <v>17</v>
      </c>
      <c r="C16" s="6">
        <v>6.1816770186335406</v>
      </c>
      <c r="D16" s="7">
        <f t="shared" si="7"/>
        <v>16</v>
      </c>
      <c r="E16" s="4">
        <v>6.93</v>
      </c>
      <c r="F16" s="7">
        <f t="shared" si="8"/>
        <v>13</v>
      </c>
      <c r="G16" s="8">
        <v>7.66</v>
      </c>
      <c r="H16" s="8">
        <f t="shared" si="9"/>
        <v>9</v>
      </c>
      <c r="I16" s="14">
        <v>6.7900280898876408</v>
      </c>
      <c r="J16" s="8">
        <f t="shared" si="3"/>
        <v>11</v>
      </c>
      <c r="K16" s="14">
        <v>6.6901785714285715</v>
      </c>
      <c r="L16" s="14">
        <f t="shared" si="10"/>
        <v>-0.96982142857142861</v>
      </c>
      <c r="M16" s="8">
        <f t="shared" si="5"/>
        <v>13</v>
      </c>
      <c r="N16" s="4">
        <f t="shared" si="11"/>
        <v>-4</v>
      </c>
    </row>
    <row r="17" spans="1:14" ht="20.25" customHeight="1" x14ac:dyDescent="0.25">
      <c r="A17" s="4">
        <v>11</v>
      </c>
      <c r="B17" s="5" t="s">
        <v>19</v>
      </c>
      <c r="C17" s="6">
        <v>6.7913694721825966</v>
      </c>
      <c r="D17" s="7">
        <f t="shared" si="7"/>
        <v>7</v>
      </c>
      <c r="E17" s="4">
        <v>7.16</v>
      </c>
      <c r="F17" s="7">
        <f t="shared" si="8"/>
        <v>9</v>
      </c>
      <c r="G17" s="8">
        <v>7.57</v>
      </c>
      <c r="H17" s="8">
        <f t="shared" si="9"/>
        <v>11</v>
      </c>
      <c r="I17" s="14">
        <v>6.4087243401759535</v>
      </c>
      <c r="J17" s="8">
        <f t="shared" si="3"/>
        <v>18</v>
      </c>
      <c r="K17" s="14">
        <v>6.6095588235294116</v>
      </c>
      <c r="L17" s="14">
        <f t="shared" si="10"/>
        <v>-0.96044117647058869</v>
      </c>
      <c r="M17" s="8">
        <f t="shared" si="5"/>
        <v>14</v>
      </c>
      <c r="N17" s="4">
        <f t="shared" si="11"/>
        <v>-3</v>
      </c>
    </row>
    <row r="18" spans="1:14" ht="20.25" customHeight="1" x14ac:dyDescent="0.25">
      <c r="A18" s="4">
        <v>15</v>
      </c>
      <c r="B18" s="5" t="s">
        <v>23</v>
      </c>
      <c r="C18" s="6">
        <v>6.4265658747300218</v>
      </c>
      <c r="D18" s="7">
        <f t="shared" si="7"/>
        <v>12</v>
      </c>
      <c r="E18" s="4">
        <v>6.99</v>
      </c>
      <c r="F18" s="7">
        <f t="shared" si="8"/>
        <v>12</v>
      </c>
      <c r="G18" s="8">
        <v>7.49</v>
      </c>
      <c r="H18" s="8">
        <f t="shared" si="9"/>
        <v>15</v>
      </c>
      <c r="I18" s="14">
        <v>6.5424528301886795</v>
      </c>
      <c r="J18" s="8">
        <f t="shared" si="3"/>
        <v>15</v>
      </c>
      <c r="K18" s="14">
        <v>6.5736842105263156</v>
      </c>
      <c r="L18" s="14">
        <f t="shared" si="10"/>
        <v>-0.91631578947368464</v>
      </c>
      <c r="M18" s="8">
        <f t="shared" si="5"/>
        <v>15</v>
      </c>
      <c r="N18" s="4">
        <f t="shared" si="11"/>
        <v>0</v>
      </c>
    </row>
    <row r="19" spans="1:14" ht="20.25" customHeight="1" x14ac:dyDescent="0.25">
      <c r="A19" s="4">
        <v>10</v>
      </c>
      <c r="B19" s="5" t="s">
        <v>18</v>
      </c>
      <c r="C19" s="6">
        <v>6.5026785714285715</v>
      </c>
      <c r="D19" s="7">
        <f t="shared" si="7"/>
        <v>11</v>
      </c>
      <c r="E19" s="4">
        <v>6.78</v>
      </c>
      <c r="F19" s="7">
        <f t="shared" si="8"/>
        <v>15</v>
      </c>
      <c r="G19" s="8">
        <v>7.61</v>
      </c>
      <c r="H19" s="8">
        <f t="shared" si="9"/>
        <v>10</v>
      </c>
      <c r="I19" s="14">
        <v>6.4024280575539567</v>
      </c>
      <c r="J19" s="8">
        <f t="shared" si="3"/>
        <v>19</v>
      </c>
      <c r="K19" s="14">
        <v>6.561036036036036</v>
      </c>
      <c r="L19" s="14">
        <f t="shared" si="10"/>
        <v>-1.0489639639639643</v>
      </c>
      <c r="M19" s="8">
        <f t="shared" si="5"/>
        <v>16</v>
      </c>
      <c r="N19" s="4">
        <f t="shared" si="11"/>
        <v>-6</v>
      </c>
    </row>
    <row r="20" spans="1:14" ht="20.25" customHeight="1" x14ac:dyDescent="0.25">
      <c r="A20" s="4">
        <v>19</v>
      </c>
      <c r="B20" s="5" t="s">
        <v>27</v>
      </c>
      <c r="C20" s="6">
        <v>6.3816901408450706</v>
      </c>
      <c r="D20" s="7">
        <f t="shared" si="7"/>
        <v>13</v>
      </c>
      <c r="E20" s="4">
        <v>7.05</v>
      </c>
      <c r="F20" s="7">
        <f t="shared" si="8"/>
        <v>11</v>
      </c>
      <c r="G20" s="8">
        <v>7.25</v>
      </c>
      <c r="H20" s="8">
        <f t="shared" si="9"/>
        <v>19</v>
      </c>
      <c r="I20" s="14">
        <v>6.1645427286356824</v>
      </c>
      <c r="J20" s="8">
        <f t="shared" si="3"/>
        <v>22</v>
      </c>
      <c r="K20" s="14">
        <v>6.5486425339366514</v>
      </c>
      <c r="L20" s="14">
        <f t="shared" si="10"/>
        <v>-0.70135746606334859</v>
      </c>
      <c r="M20" s="8">
        <f t="shared" si="5"/>
        <v>17</v>
      </c>
      <c r="N20" s="4">
        <f t="shared" si="11"/>
        <v>2</v>
      </c>
    </row>
    <row r="21" spans="1:14" ht="20.25" customHeight="1" x14ac:dyDescent="0.25">
      <c r="A21" s="4">
        <v>16</v>
      </c>
      <c r="B21" s="5" t="s">
        <v>24</v>
      </c>
      <c r="C21" s="6">
        <v>6.3621926229508201</v>
      </c>
      <c r="D21" s="7">
        <f t="shared" si="7"/>
        <v>14</v>
      </c>
      <c r="E21" s="4">
        <v>6.72</v>
      </c>
      <c r="F21" s="7">
        <f t="shared" si="8"/>
        <v>16</v>
      </c>
      <c r="G21" s="8">
        <v>7.36</v>
      </c>
      <c r="H21" s="8">
        <f t="shared" si="9"/>
        <v>16</v>
      </c>
      <c r="I21" s="14">
        <v>6.3593096234309625</v>
      </c>
      <c r="J21" s="8">
        <f t="shared" si="3"/>
        <v>20</v>
      </c>
      <c r="K21" s="14">
        <v>6.5272536687631026</v>
      </c>
      <c r="L21" s="14">
        <f t="shared" si="10"/>
        <v>-0.83274633123689767</v>
      </c>
      <c r="M21" s="8">
        <f t="shared" si="5"/>
        <v>18</v>
      </c>
      <c r="N21" s="4">
        <f t="shared" si="11"/>
        <v>-2</v>
      </c>
    </row>
    <row r="22" spans="1:14" ht="20.25" customHeight="1" x14ac:dyDescent="0.25">
      <c r="A22" s="4">
        <v>18</v>
      </c>
      <c r="B22" s="5" t="s">
        <v>26</v>
      </c>
      <c r="C22" s="6">
        <v>6.1022727272727275</v>
      </c>
      <c r="D22" s="7">
        <f t="shared" si="7"/>
        <v>18</v>
      </c>
      <c r="E22" s="4">
        <v>6.39</v>
      </c>
      <c r="F22" s="7">
        <f t="shared" si="8"/>
        <v>24</v>
      </c>
      <c r="G22" s="8">
        <v>7.27</v>
      </c>
      <c r="H22" s="8">
        <f t="shared" si="9"/>
        <v>18</v>
      </c>
      <c r="I22" s="14">
        <v>6.4616013071895422</v>
      </c>
      <c r="J22" s="8">
        <f t="shared" si="3"/>
        <v>17</v>
      </c>
      <c r="K22" s="14">
        <v>6.4075907590759078</v>
      </c>
      <c r="L22" s="14">
        <f t="shared" si="10"/>
        <v>-0.86240924092409177</v>
      </c>
      <c r="M22" s="8">
        <f t="shared" si="5"/>
        <v>19</v>
      </c>
      <c r="N22" s="4">
        <f t="shared" si="11"/>
        <v>-1</v>
      </c>
    </row>
    <row r="23" spans="1:14" ht="20.25" customHeight="1" x14ac:dyDescent="0.25">
      <c r="A23" s="4">
        <v>45</v>
      </c>
      <c r="B23" s="5" t="s">
        <v>40</v>
      </c>
      <c r="C23" s="6">
        <v>4.8688524590163933</v>
      </c>
      <c r="D23" s="7">
        <f t="shared" si="7"/>
        <v>37</v>
      </c>
      <c r="E23" s="4">
        <v>5.0199999999999996</v>
      </c>
      <c r="F23" s="7">
        <f t="shared" si="8"/>
        <v>36</v>
      </c>
      <c r="G23" s="8">
        <v>5.1100000000000003</v>
      </c>
      <c r="H23" s="8">
        <f t="shared" si="9"/>
        <v>44</v>
      </c>
      <c r="I23" s="14">
        <v>5.98109243697479</v>
      </c>
      <c r="J23" s="8">
        <f t="shared" si="3"/>
        <v>25</v>
      </c>
      <c r="K23" s="14">
        <v>6.3782051282051286</v>
      </c>
      <c r="L23" s="14">
        <f t="shared" si="10"/>
        <v>1.2682051282051283</v>
      </c>
      <c r="M23" s="8">
        <f t="shared" si="5"/>
        <v>20</v>
      </c>
      <c r="N23" s="4">
        <f t="shared" si="11"/>
        <v>24</v>
      </c>
    </row>
    <row r="24" spans="1:14" ht="20.25" customHeight="1" x14ac:dyDescent="0.25">
      <c r="A24" s="4">
        <v>14</v>
      </c>
      <c r="B24" s="5" t="s">
        <v>22</v>
      </c>
      <c r="C24" s="6">
        <v>5.8329979879275653</v>
      </c>
      <c r="D24" s="7">
        <f t="shared" si="7"/>
        <v>22</v>
      </c>
      <c r="E24" s="4">
        <v>6.46</v>
      </c>
      <c r="F24" s="7">
        <f t="shared" si="8"/>
        <v>22</v>
      </c>
      <c r="G24" s="8">
        <v>7.54</v>
      </c>
      <c r="H24" s="8">
        <f t="shared" si="9"/>
        <v>13</v>
      </c>
      <c r="I24" s="14">
        <v>6.621252204585538</v>
      </c>
      <c r="J24" s="8">
        <f t="shared" si="3"/>
        <v>13</v>
      </c>
      <c r="K24" s="14">
        <v>6.3659611992945324</v>
      </c>
      <c r="L24" s="14">
        <f t="shared" si="10"/>
        <v>-1.1740388007054676</v>
      </c>
      <c r="M24" s="8">
        <f t="shared" si="5"/>
        <v>21</v>
      </c>
      <c r="N24" s="4">
        <f t="shared" si="11"/>
        <v>-8</v>
      </c>
    </row>
    <row r="25" spans="1:14" ht="20.25" customHeight="1" x14ac:dyDescent="0.25">
      <c r="A25" s="4">
        <v>24</v>
      </c>
      <c r="B25" s="5" t="s">
        <v>32</v>
      </c>
      <c r="C25" s="6">
        <v>6.2774122807017543</v>
      </c>
      <c r="D25" s="7">
        <f t="shared" si="7"/>
        <v>15</v>
      </c>
      <c r="E25" s="4">
        <v>6.11</v>
      </c>
      <c r="F25" s="7">
        <f t="shared" si="8"/>
        <v>26</v>
      </c>
      <c r="G25" s="8">
        <v>6.93</v>
      </c>
      <c r="H25" s="8">
        <f t="shared" si="9"/>
        <v>24</v>
      </c>
      <c r="I25" s="14">
        <v>5.5885608856088558</v>
      </c>
      <c r="J25" s="8">
        <f t="shared" si="3"/>
        <v>31</v>
      </c>
      <c r="K25" s="14">
        <v>6.3553113553113549</v>
      </c>
      <c r="L25" s="14">
        <f t="shared" si="10"/>
        <v>-0.57468864468864478</v>
      </c>
      <c r="M25" s="8">
        <f t="shared" si="5"/>
        <v>22</v>
      </c>
      <c r="N25" s="4">
        <f t="shared" si="11"/>
        <v>2</v>
      </c>
    </row>
    <row r="26" spans="1:14" ht="20.25" customHeight="1" x14ac:dyDescent="0.25">
      <c r="A26" s="4">
        <v>37</v>
      </c>
      <c r="B26" s="5" t="s">
        <v>39</v>
      </c>
      <c r="C26" s="6">
        <v>5.0608695652173914</v>
      </c>
      <c r="D26" s="7">
        <f t="shared" si="7"/>
        <v>33</v>
      </c>
      <c r="E26" s="4">
        <v>4.93</v>
      </c>
      <c r="F26" s="7">
        <f t="shared" si="8"/>
        <v>38</v>
      </c>
      <c r="G26" s="8">
        <v>5.85</v>
      </c>
      <c r="H26" s="8">
        <f t="shared" si="9"/>
        <v>36</v>
      </c>
      <c r="I26" s="14">
        <v>6.8115384615384613</v>
      </c>
      <c r="J26" s="8">
        <f t="shared" si="3"/>
        <v>10</v>
      </c>
      <c r="K26" s="14">
        <v>6.1353092783505154</v>
      </c>
      <c r="L26" s="14">
        <f t="shared" si="10"/>
        <v>0.28530927835051578</v>
      </c>
      <c r="M26" s="8">
        <f t="shared" si="5"/>
        <v>23</v>
      </c>
      <c r="N26" s="4">
        <f t="shared" si="11"/>
        <v>13</v>
      </c>
    </row>
    <row r="27" spans="1:14" ht="20.25" customHeight="1" x14ac:dyDescent="0.25">
      <c r="A27" s="4">
        <v>17</v>
      </c>
      <c r="B27" s="5" t="s">
        <v>25</v>
      </c>
      <c r="C27" s="6">
        <v>5.7769016697588125</v>
      </c>
      <c r="D27" s="7">
        <f t="shared" si="7"/>
        <v>24</v>
      </c>
      <c r="E27" s="4">
        <v>6.6</v>
      </c>
      <c r="F27" s="7">
        <f t="shared" si="8"/>
        <v>19</v>
      </c>
      <c r="G27" s="8">
        <v>7.29</v>
      </c>
      <c r="H27" s="8">
        <f t="shared" si="9"/>
        <v>17</v>
      </c>
      <c r="I27" s="14">
        <v>5.9586274509803925</v>
      </c>
      <c r="J27" s="8">
        <f t="shared" si="3"/>
        <v>26</v>
      </c>
      <c r="K27" s="14">
        <v>6.0789711191335742</v>
      </c>
      <c r="L27" s="14">
        <f t="shared" si="10"/>
        <v>-1.2110288808664258</v>
      </c>
      <c r="M27" s="8">
        <f t="shared" si="5"/>
        <v>24</v>
      </c>
      <c r="N27" s="4">
        <f t="shared" si="11"/>
        <v>-7</v>
      </c>
    </row>
    <row r="28" spans="1:14" ht="20.25" customHeight="1" x14ac:dyDescent="0.25">
      <c r="A28" s="4">
        <v>20</v>
      </c>
      <c r="B28" s="5" t="s">
        <v>28</v>
      </c>
      <c r="C28" s="6">
        <v>5.7881355932203391</v>
      </c>
      <c r="D28" s="7">
        <f t="shared" si="7"/>
        <v>23</v>
      </c>
      <c r="E28" s="4">
        <v>6.51</v>
      </c>
      <c r="F28" s="7">
        <f t="shared" si="8"/>
        <v>21</v>
      </c>
      <c r="G28" s="8">
        <v>7.22</v>
      </c>
      <c r="H28" s="8">
        <f t="shared" si="9"/>
        <v>20</v>
      </c>
      <c r="I28" s="14">
        <v>6.8995049504950492</v>
      </c>
      <c r="J28" s="8">
        <f t="shared" si="3"/>
        <v>6</v>
      </c>
      <c r="K28" s="14">
        <v>6.0188492063492065</v>
      </c>
      <c r="L28" s="14">
        <f t="shared" si="10"/>
        <v>-1.2011507936507932</v>
      </c>
      <c r="M28" s="8">
        <f t="shared" si="5"/>
        <v>25</v>
      </c>
      <c r="N28" s="4">
        <f t="shared" si="11"/>
        <v>-5</v>
      </c>
    </row>
    <row r="29" spans="1:14" ht="20.25" customHeight="1" x14ac:dyDescent="0.25">
      <c r="A29" s="4">
        <v>27</v>
      </c>
      <c r="B29" s="5" t="s">
        <v>43</v>
      </c>
      <c r="C29" s="6">
        <v>4.942622950819672</v>
      </c>
      <c r="D29" s="7">
        <f t="shared" si="7"/>
        <v>36</v>
      </c>
      <c r="E29" s="4">
        <v>5.91</v>
      </c>
      <c r="F29" s="7">
        <f t="shared" si="8"/>
        <v>29</v>
      </c>
      <c r="G29" s="8">
        <v>6.53</v>
      </c>
      <c r="H29" s="8">
        <f t="shared" si="9"/>
        <v>27</v>
      </c>
      <c r="I29" s="14">
        <v>5.7554644808743172</v>
      </c>
      <c r="J29" s="8">
        <f t="shared" si="3"/>
        <v>30</v>
      </c>
      <c r="K29" s="14">
        <v>6.0122950819672134</v>
      </c>
      <c r="L29" s="14">
        <f t="shared" si="10"/>
        <v>-0.51770491803278684</v>
      </c>
      <c r="M29" s="8">
        <f t="shared" si="5"/>
        <v>26</v>
      </c>
      <c r="N29" s="4">
        <f t="shared" si="11"/>
        <v>1</v>
      </c>
    </row>
    <row r="30" spans="1:14" ht="20.25" customHeight="1" x14ac:dyDescent="0.25">
      <c r="A30" s="4">
        <v>26</v>
      </c>
      <c r="B30" s="9" t="s">
        <v>47</v>
      </c>
      <c r="C30" s="6"/>
      <c r="D30" s="7"/>
      <c r="E30" s="4">
        <v>6.39</v>
      </c>
      <c r="F30" s="7">
        <f t="shared" si="8"/>
        <v>24</v>
      </c>
      <c r="G30" s="8">
        <v>6.64</v>
      </c>
      <c r="H30" s="8">
        <f t="shared" si="9"/>
        <v>26</v>
      </c>
      <c r="I30" s="14">
        <v>5.1818181818181817</v>
      </c>
      <c r="J30" s="8">
        <f t="shared" si="3"/>
        <v>32</v>
      </c>
      <c r="K30" s="14">
        <v>5.95</v>
      </c>
      <c r="L30" s="14">
        <f t="shared" si="10"/>
        <v>-0.6899999999999995</v>
      </c>
      <c r="M30" s="8">
        <f t="shared" si="5"/>
        <v>27</v>
      </c>
      <c r="N30" s="4">
        <f t="shared" si="11"/>
        <v>-1</v>
      </c>
    </row>
    <row r="31" spans="1:14" ht="20.25" customHeight="1" x14ac:dyDescent="0.25">
      <c r="A31" s="4">
        <v>30</v>
      </c>
      <c r="B31" s="5" t="s">
        <v>35</v>
      </c>
      <c r="C31" s="6">
        <v>5.1707317073170733</v>
      </c>
      <c r="D31" s="7">
        <f t="shared" ref="D31:D41" si="12">RANK(C31,$C$4:$C$50)</f>
        <v>27</v>
      </c>
      <c r="E31" s="4">
        <v>6.55</v>
      </c>
      <c r="F31" s="7">
        <f t="shared" si="8"/>
        <v>20</v>
      </c>
      <c r="G31" s="8">
        <v>6.24</v>
      </c>
      <c r="H31" s="8">
        <f t="shared" si="9"/>
        <v>30</v>
      </c>
      <c r="I31" s="14">
        <v>6.4828571428571431</v>
      </c>
      <c r="J31" s="8">
        <f t="shared" si="3"/>
        <v>16</v>
      </c>
      <c r="K31" s="14">
        <v>5.8452722063037248</v>
      </c>
      <c r="L31" s="14">
        <f t="shared" si="10"/>
        <v>-0.39472779369627542</v>
      </c>
      <c r="M31" s="8">
        <f t="shared" si="5"/>
        <v>28</v>
      </c>
      <c r="N31" s="4">
        <f t="shared" si="11"/>
        <v>2</v>
      </c>
    </row>
    <row r="32" spans="1:14" ht="20.25" customHeight="1" x14ac:dyDescent="0.25">
      <c r="A32" s="4">
        <v>23</v>
      </c>
      <c r="B32" s="5" t="s">
        <v>31</v>
      </c>
      <c r="C32" s="6">
        <v>5.9666666666666668</v>
      </c>
      <c r="D32" s="7">
        <f t="shared" si="12"/>
        <v>20</v>
      </c>
      <c r="E32" s="4">
        <v>6.67</v>
      </c>
      <c r="F32" s="7">
        <f t="shared" si="8"/>
        <v>17</v>
      </c>
      <c r="G32" s="8">
        <v>7.01</v>
      </c>
      <c r="H32" s="8">
        <f t="shared" si="9"/>
        <v>23</v>
      </c>
      <c r="I32" s="14">
        <v>5.816056910569106</v>
      </c>
      <c r="J32" s="8">
        <f t="shared" si="3"/>
        <v>28</v>
      </c>
      <c r="K32" s="14">
        <v>5.83469387755102</v>
      </c>
      <c r="L32" s="14">
        <f t="shared" si="10"/>
        <v>-1.1753061224489798</v>
      </c>
      <c r="M32" s="8">
        <f t="shared" si="5"/>
        <v>29</v>
      </c>
      <c r="N32" s="4">
        <f t="shared" si="11"/>
        <v>-6</v>
      </c>
    </row>
    <row r="33" spans="1:14" ht="20.25" customHeight="1" x14ac:dyDescent="0.25">
      <c r="A33" s="4">
        <v>13</v>
      </c>
      <c r="B33" s="5" t="s">
        <v>21</v>
      </c>
      <c r="C33" s="6">
        <v>6.1463282937365014</v>
      </c>
      <c r="D33" s="7">
        <f t="shared" si="12"/>
        <v>17</v>
      </c>
      <c r="E33" s="4">
        <v>6.43</v>
      </c>
      <c r="F33" s="7">
        <f t="shared" si="8"/>
        <v>23</v>
      </c>
      <c r="G33" s="8">
        <v>7.54</v>
      </c>
      <c r="H33" s="8">
        <f t="shared" si="9"/>
        <v>13</v>
      </c>
      <c r="I33" s="14">
        <v>6.3294491525423728</v>
      </c>
      <c r="J33" s="8">
        <f t="shared" si="3"/>
        <v>21</v>
      </c>
      <c r="K33" s="14">
        <v>5.8057324840764331</v>
      </c>
      <c r="L33" s="14">
        <f t="shared" si="10"/>
        <v>-1.734267515923567</v>
      </c>
      <c r="M33" s="8">
        <f t="shared" si="5"/>
        <v>30</v>
      </c>
      <c r="N33" s="4">
        <f t="shared" si="11"/>
        <v>-17</v>
      </c>
    </row>
    <row r="34" spans="1:14" ht="20.25" customHeight="1" x14ac:dyDescent="0.25">
      <c r="A34" s="4">
        <v>28</v>
      </c>
      <c r="B34" s="5" t="s">
        <v>44</v>
      </c>
      <c r="C34" s="6">
        <v>5.4847670250896057</v>
      </c>
      <c r="D34" s="7">
        <f t="shared" si="12"/>
        <v>25</v>
      </c>
      <c r="E34" s="4">
        <v>5.7</v>
      </c>
      <c r="F34" s="7">
        <f t="shared" si="8"/>
        <v>30</v>
      </c>
      <c r="G34" s="8">
        <v>6.47</v>
      </c>
      <c r="H34" s="8">
        <f t="shared" si="9"/>
        <v>28</v>
      </c>
      <c r="I34" s="14">
        <v>5.8276699029126213</v>
      </c>
      <c r="J34" s="8">
        <f t="shared" si="3"/>
        <v>27</v>
      </c>
      <c r="K34" s="14">
        <v>5.7217022653721674</v>
      </c>
      <c r="L34" s="14">
        <f t="shared" si="10"/>
        <v>-0.74829773462783233</v>
      </c>
      <c r="M34" s="8">
        <f t="shared" si="5"/>
        <v>31</v>
      </c>
      <c r="N34" s="4">
        <f t="shared" si="11"/>
        <v>-3</v>
      </c>
    </row>
    <row r="35" spans="1:14" ht="20.25" customHeight="1" x14ac:dyDescent="0.25">
      <c r="A35" s="4">
        <v>34</v>
      </c>
      <c r="B35" s="5" t="s">
        <v>45</v>
      </c>
      <c r="C35" s="6">
        <v>4.162698412698413</v>
      </c>
      <c r="D35" s="7">
        <f t="shared" si="12"/>
        <v>42</v>
      </c>
      <c r="E35" s="4">
        <v>4.88</v>
      </c>
      <c r="F35" s="7">
        <f t="shared" si="8"/>
        <v>39</v>
      </c>
      <c r="G35" s="8">
        <v>5.99</v>
      </c>
      <c r="H35" s="8">
        <f t="shared" si="9"/>
        <v>33</v>
      </c>
      <c r="I35" s="14">
        <v>4.8555555555555552</v>
      </c>
      <c r="J35" s="8">
        <f t="shared" si="3"/>
        <v>38</v>
      </c>
      <c r="K35" s="14">
        <v>5.5810055865921786</v>
      </c>
      <c r="L35" s="14">
        <f t="shared" si="10"/>
        <v>-0.40899441340782161</v>
      </c>
      <c r="M35" s="8">
        <f t="shared" si="5"/>
        <v>32</v>
      </c>
      <c r="N35" s="4">
        <f t="shared" si="11"/>
        <v>1</v>
      </c>
    </row>
    <row r="36" spans="1:14" ht="20.25" customHeight="1" x14ac:dyDescent="0.25">
      <c r="A36" s="4">
        <v>44</v>
      </c>
      <c r="B36" s="5" t="s">
        <v>7</v>
      </c>
      <c r="C36" s="6">
        <v>4.731308411214953</v>
      </c>
      <c r="D36" s="7">
        <f t="shared" si="12"/>
        <v>38</v>
      </c>
      <c r="E36" s="4">
        <v>4.43</v>
      </c>
      <c r="F36" s="7">
        <f t="shared" si="8"/>
        <v>44</v>
      </c>
      <c r="G36" s="8">
        <v>5.21</v>
      </c>
      <c r="H36" s="8">
        <f t="shared" si="9"/>
        <v>43</v>
      </c>
      <c r="I36" s="14"/>
      <c r="J36" s="8"/>
      <c r="K36" s="14">
        <v>5.528688524590164</v>
      </c>
      <c r="L36" s="14">
        <f t="shared" si="10"/>
        <v>0.31868852459016406</v>
      </c>
      <c r="M36" s="8">
        <f t="shared" si="5"/>
        <v>33</v>
      </c>
      <c r="N36" s="4">
        <f t="shared" si="11"/>
        <v>10</v>
      </c>
    </row>
    <row r="37" spans="1:14" ht="20.25" customHeight="1" x14ac:dyDescent="0.25">
      <c r="A37" s="4">
        <v>36</v>
      </c>
      <c r="B37" s="5" t="s">
        <v>38</v>
      </c>
      <c r="C37" s="6">
        <v>4.9879154078549846</v>
      </c>
      <c r="D37" s="7">
        <f t="shared" si="12"/>
        <v>34</v>
      </c>
      <c r="E37" s="4">
        <v>5.5</v>
      </c>
      <c r="F37" s="7">
        <f t="shared" si="8"/>
        <v>32</v>
      </c>
      <c r="G37" s="8">
        <v>5.89</v>
      </c>
      <c r="H37" s="8">
        <f t="shared" si="9"/>
        <v>35</v>
      </c>
      <c r="I37" s="14">
        <v>4.9701646090534979</v>
      </c>
      <c r="J37" s="8">
        <f t="shared" ref="J37:J51" si="13">RANK(I37,I$4:I$52,0)</f>
        <v>37</v>
      </c>
      <c r="K37" s="14">
        <v>5.3711180124223601</v>
      </c>
      <c r="L37" s="14">
        <f t="shared" si="10"/>
        <v>-0.51888198757763959</v>
      </c>
      <c r="M37" s="8">
        <f t="shared" si="5"/>
        <v>34</v>
      </c>
      <c r="N37" s="4">
        <f t="shared" si="11"/>
        <v>1</v>
      </c>
    </row>
    <row r="38" spans="1:14" ht="20.25" customHeight="1" x14ac:dyDescent="0.25">
      <c r="A38" s="4">
        <v>46</v>
      </c>
      <c r="B38" s="5" t="s">
        <v>41</v>
      </c>
      <c r="C38" s="6">
        <v>5.1597222222222223</v>
      </c>
      <c r="D38" s="7">
        <f t="shared" si="12"/>
        <v>28</v>
      </c>
      <c r="E38" s="4">
        <v>4.99</v>
      </c>
      <c r="F38" s="7">
        <f t="shared" si="8"/>
        <v>37</v>
      </c>
      <c r="G38" s="8">
        <v>5.03</v>
      </c>
      <c r="H38" s="8">
        <f t="shared" si="9"/>
        <v>45</v>
      </c>
      <c r="I38" s="14">
        <v>5.0330882352941178</v>
      </c>
      <c r="J38" s="8">
        <f t="shared" si="13"/>
        <v>34</v>
      </c>
      <c r="K38" s="14">
        <v>5.2146739130434785</v>
      </c>
      <c r="L38" s="14">
        <f t="shared" si="10"/>
        <v>0.18467391304347824</v>
      </c>
      <c r="M38" s="8">
        <f t="shared" si="5"/>
        <v>35</v>
      </c>
      <c r="N38" s="4">
        <f t="shared" si="11"/>
        <v>10</v>
      </c>
    </row>
    <row r="39" spans="1:14" ht="20.25" customHeight="1" x14ac:dyDescent="0.25">
      <c r="A39" s="4">
        <v>25</v>
      </c>
      <c r="B39" s="5" t="s">
        <v>33</v>
      </c>
      <c r="C39" s="6">
        <v>5.0964765100671139</v>
      </c>
      <c r="D39" s="7">
        <f t="shared" si="12"/>
        <v>30</v>
      </c>
      <c r="E39" s="4">
        <v>5.95</v>
      </c>
      <c r="F39" s="7">
        <f t="shared" si="8"/>
        <v>28</v>
      </c>
      <c r="G39" s="8">
        <v>6.72</v>
      </c>
      <c r="H39" s="8">
        <f t="shared" si="9"/>
        <v>25</v>
      </c>
      <c r="I39" s="14">
        <v>4.4600183823529411</v>
      </c>
      <c r="J39" s="8">
        <f t="shared" si="13"/>
        <v>41</v>
      </c>
      <c r="K39" s="14">
        <v>5.1478102189781021</v>
      </c>
      <c r="L39" s="14">
        <f t="shared" si="10"/>
        <v>-1.5721897810218977</v>
      </c>
      <c r="M39" s="8">
        <f t="shared" si="5"/>
        <v>36</v>
      </c>
      <c r="N39" s="4">
        <f t="shared" si="11"/>
        <v>-11</v>
      </c>
    </row>
    <row r="40" spans="1:14" ht="19.5" customHeight="1" x14ac:dyDescent="0.25">
      <c r="A40" s="4">
        <v>38</v>
      </c>
      <c r="B40" s="5" t="s">
        <v>6</v>
      </c>
      <c r="C40" s="6">
        <v>5.1184210526315788</v>
      </c>
      <c r="D40" s="7">
        <f t="shared" si="12"/>
        <v>29</v>
      </c>
      <c r="E40" s="4">
        <v>5.99</v>
      </c>
      <c r="F40" s="7">
        <f t="shared" si="8"/>
        <v>27</v>
      </c>
      <c r="G40" s="8">
        <v>5.47</v>
      </c>
      <c r="H40" s="8">
        <f t="shared" si="9"/>
        <v>37</v>
      </c>
      <c r="I40" s="14">
        <v>5.0161290322580649</v>
      </c>
      <c r="J40" s="8">
        <f t="shared" si="13"/>
        <v>35</v>
      </c>
      <c r="K40" s="14">
        <v>5.0333333333333332</v>
      </c>
      <c r="L40" s="14">
        <f t="shared" si="10"/>
        <v>-0.43666666666666654</v>
      </c>
      <c r="M40" s="8">
        <f t="shared" si="5"/>
        <v>37</v>
      </c>
      <c r="N40" s="4">
        <f t="shared" si="11"/>
        <v>0</v>
      </c>
    </row>
    <row r="41" spans="1:14" ht="19.5" customHeight="1" x14ac:dyDescent="0.25">
      <c r="A41" s="4">
        <v>39</v>
      </c>
      <c r="B41" s="5" t="s">
        <v>48</v>
      </c>
      <c r="C41" s="6">
        <v>4.9740000000000002</v>
      </c>
      <c r="D41" s="7">
        <f t="shared" si="12"/>
        <v>35</v>
      </c>
      <c r="E41" s="4">
        <v>4.4800000000000004</v>
      </c>
      <c r="F41" s="7">
        <f t="shared" si="8"/>
        <v>43</v>
      </c>
      <c r="G41" s="8">
        <v>5.47</v>
      </c>
      <c r="H41" s="8">
        <f t="shared" si="9"/>
        <v>37</v>
      </c>
      <c r="I41" s="14">
        <v>5.1586956521739129</v>
      </c>
      <c r="J41" s="8">
        <f t="shared" si="13"/>
        <v>33</v>
      </c>
      <c r="K41" s="14">
        <v>5.0180180180180178</v>
      </c>
      <c r="L41" s="14">
        <f t="shared" si="10"/>
        <v>-0.45198198198198192</v>
      </c>
      <c r="M41" s="8">
        <f t="shared" si="5"/>
        <v>38</v>
      </c>
      <c r="N41" s="4">
        <f t="shared" si="11"/>
        <v>-1</v>
      </c>
    </row>
    <row r="42" spans="1:14" ht="19.5" customHeight="1" x14ac:dyDescent="0.25">
      <c r="A42" s="4">
        <v>48</v>
      </c>
      <c r="B42" s="5" t="s">
        <v>53</v>
      </c>
      <c r="C42" s="6"/>
      <c r="D42" s="7"/>
      <c r="E42" s="4"/>
      <c r="F42" s="7"/>
      <c r="G42" s="8"/>
      <c r="H42" s="8"/>
      <c r="I42" s="14">
        <v>5</v>
      </c>
      <c r="J42" s="8">
        <f t="shared" si="13"/>
        <v>36</v>
      </c>
      <c r="K42" s="14">
        <v>4.865384615384615</v>
      </c>
      <c r="L42" s="14"/>
      <c r="M42" s="8">
        <f t="shared" si="5"/>
        <v>39</v>
      </c>
      <c r="N42" s="5"/>
    </row>
    <row r="43" spans="1:14" ht="19.5" customHeight="1" x14ac:dyDescent="0.25">
      <c r="A43" s="4">
        <v>29</v>
      </c>
      <c r="B43" s="5" t="s">
        <v>34</v>
      </c>
      <c r="C43" s="6">
        <v>5.0625</v>
      </c>
      <c r="D43" s="7">
        <f>RANK(C43,$C$4:$C$50)</f>
        <v>32</v>
      </c>
      <c r="E43" s="4">
        <v>5.38</v>
      </c>
      <c r="F43" s="7">
        <f>RANK(E43,$E$4:$E$50)</f>
        <v>33</v>
      </c>
      <c r="G43" s="8">
        <v>6.28</v>
      </c>
      <c r="H43" s="8">
        <f t="shared" ref="H43:H52" si="14">RANK(G43,G$4:G$50,0)</f>
        <v>29</v>
      </c>
      <c r="I43" s="14">
        <v>4.0017006802721085</v>
      </c>
      <c r="J43" s="8">
        <f t="shared" si="13"/>
        <v>42</v>
      </c>
      <c r="K43" s="14">
        <v>4.7237762237762242</v>
      </c>
      <c r="L43" s="14">
        <f t="shared" ref="L43:L50" si="15">K43-G43</f>
        <v>-1.5562237762237761</v>
      </c>
      <c r="M43" s="8">
        <f t="shared" si="5"/>
        <v>40</v>
      </c>
      <c r="N43" s="4">
        <f t="shared" ref="N43:N50" si="16">H43-M43</f>
        <v>-11</v>
      </c>
    </row>
    <row r="44" spans="1:14" ht="19.5" customHeight="1" x14ac:dyDescent="0.25">
      <c r="A44" s="4">
        <v>31</v>
      </c>
      <c r="B44" s="5" t="s">
        <v>36</v>
      </c>
      <c r="C44" s="6">
        <v>5.0856164383561646</v>
      </c>
      <c r="D44" s="7">
        <f>RANK(C44,$C$4:$C$50)</f>
        <v>31</v>
      </c>
      <c r="E44" s="4">
        <v>5.04</v>
      </c>
      <c r="F44" s="7">
        <f>RANK(E44,$E$4:$E$50)</f>
        <v>35</v>
      </c>
      <c r="G44" s="8">
        <v>6.18</v>
      </c>
      <c r="H44" s="8">
        <f t="shared" si="14"/>
        <v>31</v>
      </c>
      <c r="I44" s="14">
        <v>3.7708333333333335</v>
      </c>
      <c r="J44" s="8">
        <f t="shared" si="13"/>
        <v>44</v>
      </c>
      <c r="K44" s="14">
        <v>4.6977064220183484</v>
      </c>
      <c r="L44" s="14">
        <f t="shared" si="15"/>
        <v>-1.4822935779816513</v>
      </c>
      <c r="M44" s="8">
        <f t="shared" si="5"/>
        <v>41</v>
      </c>
      <c r="N44" s="4">
        <f t="shared" si="16"/>
        <v>-10</v>
      </c>
    </row>
    <row r="45" spans="1:14" ht="19.5" customHeight="1" x14ac:dyDescent="0.25">
      <c r="A45" s="4">
        <v>35</v>
      </c>
      <c r="B45" s="5" t="s">
        <v>46</v>
      </c>
      <c r="C45" s="6"/>
      <c r="D45" s="7"/>
      <c r="E45" s="4"/>
      <c r="F45" s="7"/>
      <c r="G45" s="8">
        <v>5.92</v>
      </c>
      <c r="H45" s="8">
        <f t="shared" si="14"/>
        <v>34</v>
      </c>
      <c r="I45" s="14">
        <v>4.5609756097560972</v>
      </c>
      <c r="J45" s="8">
        <f t="shared" si="13"/>
        <v>40</v>
      </c>
      <c r="K45" s="14">
        <v>4.6768292682926829</v>
      </c>
      <c r="L45" s="14">
        <f t="shared" si="15"/>
        <v>-1.2431707317073171</v>
      </c>
      <c r="M45" s="8">
        <f t="shared" si="5"/>
        <v>42</v>
      </c>
      <c r="N45" s="4">
        <f t="shared" si="16"/>
        <v>-8</v>
      </c>
    </row>
    <row r="46" spans="1:14" ht="19.5" customHeight="1" x14ac:dyDescent="0.25">
      <c r="A46" s="4">
        <v>42</v>
      </c>
      <c r="B46" s="5" t="s">
        <v>51</v>
      </c>
      <c r="C46" s="6">
        <v>4.6635514018691593</v>
      </c>
      <c r="D46" s="7">
        <f t="shared" ref="D46:D52" si="17">RANK(C46,$C$4:$C$50)</f>
        <v>39</v>
      </c>
      <c r="E46" s="4">
        <v>4.7699999999999996</v>
      </c>
      <c r="F46" s="7">
        <f t="shared" ref="F46:F52" si="18">RANK(E46,$E$4:$E$50)</f>
        <v>40</v>
      </c>
      <c r="G46" s="8">
        <v>5.35</v>
      </c>
      <c r="H46" s="8">
        <f t="shared" si="14"/>
        <v>41</v>
      </c>
      <c r="I46" s="14">
        <v>3.8535469107551488</v>
      </c>
      <c r="J46" s="8">
        <f t="shared" si="13"/>
        <v>43</v>
      </c>
      <c r="K46" s="14">
        <v>4.4247218390804592</v>
      </c>
      <c r="L46" s="14">
        <f t="shared" si="15"/>
        <v>-0.9252781609195404</v>
      </c>
      <c r="M46" s="8">
        <f t="shared" si="5"/>
        <v>43</v>
      </c>
      <c r="N46" s="4">
        <f t="shared" si="16"/>
        <v>-2</v>
      </c>
    </row>
    <row r="47" spans="1:14" ht="19.5" customHeight="1" x14ac:dyDescent="0.25">
      <c r="A47" s="4">
        <v>43</v>
      </c>
      <c r="B47" s="5" t="s">
        <v>52</v>
      </c>
      <c r="C47" s="6">
        <v>4.3378378378378377</v>
      </c>
      <c r="D47" s="7">
        <f t="shared" si="17"/>
        <v>41</v>
      </c>
      <c r="E47" s="4">
        <v>5.05</v>
      </c>
      <c r="F47" s="7">
        <f t="shared" si="18"/>
        <v>34</v>
      </c>
      <c r="G47" s="8">
        <v>5.24</v>
      </c>
      <c r="H47" s="8">
        <f t="shared" si="14"/>
        <v>42</v>
      </c>
      <c r="I47" s="14">
        <v>4.617647058823529</v>
      </c>
      <c r="J47" s="8">
        <f t="shared" si="13"/>
        <v>39</v>
      </c>
      <c r="K47" s="14">
        <v>4.3621323529411766</v>
      </c>
      <c r="L47" s="14">
        <f t="shared" si="15"/>
        <v>-0.87786764705882359</v>
      </c>
      <c r="M47" s="8">
        <f t="shared" si="5"/>
        <v>44</v>
      </c>
      <c r="N47" s="4">
        <f t="shared" si="16"/>
        <v>-2</v>
      </c>
    </row>
    <row r="48" spans="1:14" ht="19.5" customHeight="1" x14ac:dyDescent="0.25">
      <c r="A48" s="4">
        <v>33</v>
      </c>
      <c r="B48" s="5" t="s">
        <v>5</v>
      </c>
      <c r="C48" s="6">
        <v>5.2126865671641793</v>
      </c>
      <c r="D48" s="7">
        <f t="shared" si="17"/>
        <v>26</v>
      </c>
      <c r="E48" s="4">
        <v>5.67</v>
      </c>
      <c r="F48" s="7">
        <f t="shared" si="18"/>
        <v>31</v>
      </c>
      <c r="G48" s="8">
        <v>6.02</v>
      </c>
      <c r="H48" s="8">
        <f t="shared" si="14"/>
        <v>32</v>
      </c>
      <c r="I48" s="14">
        <v>3.3833333333333333</v>
      </c>
      <c r="J48" s="8">
        <f t="shared" si="13"/>
        <v>45</v>
      </c>
      <c r="K48" s="14">
        <v>3.9957627118644066</v>
      </c>
      <c r="L48" s="14">
        <f t="shared" si="15"/>
        <v>-2.024237288135593</v>
      </c>
      <c r="M48" s="8">
        <f t="shared" si="5"/>
        <v>45</v>
      </c>
      <c r="N48" s="4">
        <f t="shared" si="16"/>
        <v>-13</v>
      </c>
    </row>
    <row r="49" spans="1:14" ht="19.5" customHeight="1" x14ac:dyDescent="0.25">
      <c r="A49" s="4">
        <v>40</v>
      </c>
      <c r="B49" s="5" t="s">
        <v>49</v>
      </c>
      <c r="C49" s="6">
        <v>4.0390625</v>
      </c>
      <c r="D49" s="7">
        <f t="shared" si="17"/>
        <v>43</v>
      </c>
      <c r="E49" s="4">
        <v>4.5999999999999996</v>
      </c>
      <c r="F49" s="7">
        <f t="shared" si="18"/>
        <v>42</v>
      </c>
      <c r="G49" s="8">
        <v>5.37</v>
      </c>
      <c r="H49" s="8">
        <f t="shared" si="14"/>
        <v>39</v>
      </c>
      <c r="I49" s="14">
        <v>3.3700180995475115</v>
      </c>
      <c r="J49" s="8">
        <f t="shared" si="13"/>
        <v>46</v>
      </c>
      <c r="K49" s="14">
        <v>3.8211009174311927</v>
      </c>
      <c r="L49" s="14">
        <f t="shared" si="15"/>
        <v>-1.5488990825688074</v>
      </c>
      <c r="M49" s="8">
        <f t="shared" si="5"/>
        <v>46</v>
      </c>
      <c r="N49" s="4">
        <f t="shared" si="16"/>
        <v>-7</v>
      </c>
    </row>
    <row r="50" spans="1:14" ht="19.5" customHeight="1" x14ac:dyDescent="0.25">
      <c r="A50" s="4">
        <v>41</v>
      </c>
      <c r="B50" s="5" t="s">
        <v>50</v>
      </c>
      <c r="C50" s="6">
        <v>4.4555288461538458</v>
      </c>
      <c r="D50" s="7">
        <f t="shared" si="17"/>
        <v>40</v>
      </c>
      <c r="E50" s="4">
        <v>4.72</v>
      </c>
      <c r="F50" s="7">
        <f t="shared" si="18"/>
        <v>41</v>
      </c>
      <c r="G50" s="8">
        <v>5.36</v>
      </c>
      <c r="H50" s="8">
        <f t="shared" si="14"/>
        <v>40</v>
      </c>
      <c r="I50" s="14">
        <v>2.5657051282051282</v>
      </c>
      <c r="J50" s="8">
        <f t="shared" si="13"/>
        <v>47</v>
      </c>
      <c r="K50" s="14">
        <v>3.6866987179487181</v>
      </c>
      <c r="L50" s="14">
        <f t="shared" si="15"/>
        <v>-1.6733012820512823</v>
      </c>
      <c r="M50" s="8">
        <f t="shared" si="5"/>
        <v>47</v>
      </c>
      <c r="N50" s="4">
        <f t="shared" si="16"/>
        <v>-7</v>
      </c>
    </row>
    <row r="51" spans="1:14" ht="19.5" customHeight="1" x14ac:dyDescent="0.25">
      <c r="A51" s="4">
        <v>32</v>
      </c>
      <c r="B51" s="5" t="s">
        <v>37</v>
      </c>
      <c r="C51" s="6">
        <v>4.9464285714285712</v>
      </c>
      <c r="D51" s="7" t="e">
        <f t="shared" si="17"/>
        <v>#N/A</v>
      </c>
      <c r="E51" s="4">
        <v>4.96</v>
      </c>
      <c r="F51" s="7" t="e">
        <f t="shared" si="18"/>
        <v>#N/A</v>
      </c>
      <c r="G51" s="8">
        <v>6.03</v>
      </c>
      <c r="H51" s="8" t="e">
        <f t="shared" si="14"/>
        <v>#N/A</v>
      </c>
      <c r="I51" s="14">
        <v>5.7946428571428568</v>
      </c>
      <c r="J51" s="8">
        <f t="shared" si="13"/>
        <v>29</v>
      </c>
      <c r="K51" s="14"/>
      <c r="L51" s="14"/>
      <c r="M51" s="8"/>
      <c r="N51" s="4"/>
    </row>
    <row r="52" spans="1:14" ht="19.5" customHeight="1" x14ac:dyDescent="0.25">
      <c r="A52" s="4">
        <v>47</v>
      </c>
      <c r="B52" s="5" t="s">
        <v>8</v>
      </c>
      <c r="C52" s="6">
        <v>4.5166666666666666</v>
      </c>
      <c r="D52" s="7" t="e">
        <f t="shared" si="17"/>
        <v>#N/A</v>
      </c>
      <c r="E52" s="4">
        <v>4.3499999999999996</v>
      </c>
      <c r="F52" s="7" t="e">
        <f t="shared" si="18"/>
        <v>#N/A</v>
      </c>
      <c r="G52" s="8">
        <v>4.5199999999999996</v>
      </c>
      <c r="H52" s="8" t="e">
        <f t="shared" si="14"/>
        <v>#N/A</v>
      </c>
      <c r="I52" s="14"/>
      <c r="J52" s="8"/>
      <c r="K52" s="14"/>
      <c r="L52" s="14"/>
      <c r="M52" s="8"/>
      <c r="N52" s="5"/>
    </row>
    <row r="53" spans="1:14" ht="19.5" customHeight="1" x14ac:dyDescent="0.25">
      <c r="A53" s="10" t="s">
        <v>9</v>
      </c>
      <c r="B53" s="10"/>
      <c r="C53" s="11">
        <v>6.18</v>
      </c>
      <c r="D53" s="10"/>
      <c r="E53" s="12">
        <v>6.53</v>
      </c>
      <c r="F53" s="12"/>
      <c r="G53" s="10">
        <v>7.08</v>
      </c>
      <c r="H53" s="10"/>
      <c r="I53" s="15">
        <f>AVERAGE(I4:I52)</f>
        <v>5.7661924920805872</v>
      </c>
      <c r="J53" s="5"/>
      <c r="K53" s="15">
        <f t="shared" ref="K53" si="19">AVERAGE(K4:K52)</f>
        <v>5.9553944153112051</v>
      </c>
      <c r="L53" s="14">
        <f t="shared" ref="L53" si="20">K53-G53</f>
        <v>-1.124605584688795</v>
      </c>
      <c r="M53" s="5"/>
      <c r="N53" s="5"/>
    </row>
  </sheetData>
  <autoFilter ref="A3:H3" xr:uid="{00000000-0001-0000-0200-000000000000}">
    <sortState xmlns:xlrd2="http://schemas.microsoft.com/office/spreadsheetml/2017/richdata2" ref="A5:H51">
      <sortCondition ref="B3"/>
    </sortState>
  </autoFilter>
  <sortState xmlns:xlrd2="http://schemas.microsoft.com/office/spreadsheetml/2017/richdata2" ref="A4:N52">
    <sortCondition ref="M4:M52"/>
  </sortState>
  <mergeCells count="8">
    <mergeCell ref="K2:N2"/>
    <mergeCell ref="A1:N1"/>
    <mergeCell ref="I2:J2"/>
    <mergeCell ref="A2:A3"/>
    <mergeCell ref="B2:B3"/>
    <mergeCell ref="C2:D2"/>
    <mergeCell ref="E2:F2"/>
    <mergeCell ref="G2:H2"/>
  </mergeCells>
  <phoneticPr fontId="8" type="noConversion"/>
  <pageMargins left="0.36830357142857145" right="0.34598214285714285" top="0.35433070866141736" bottom="0.35433070866141736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Vĩnh Phúc</vt:lpstr>
      <vt:lpstr>Hải Phòng</vt:lpstr>
      <vt:lpstr>So sánh các tỉnh (2)</vt:lpstr>
      <vt:lpstr>Chênh lệch so với học bạ</vt:lpstr>
      <vt:lpstr>Dư Văn</vt:lpstr>
      <vt:lpstr>Xây dựng ngân hàng đề</vt:lpstr>
      <vt:lpstr>Văn (2)</vt:lpstr>
      <vt:lpstr>So sánh các tỉnh</vt:lpstr>
      <vt:lpstr>Văn</vt:lpstr>
      <vt:lpstr>Văn (3)</vt:lpstr>
      <vt:lpstr>So sánh 3 tỉnh</vt:lpstr>
      <vt:lpstr>So sánh 3 tỉnh (3)</vt:lpstr>
      <vt:lpstr>So sánh 3 tỉnh (2)</vt:lpstr>
      <vt:lpstr>'So sánh 3 tỉnh'!Print_Area</vt:lpstr>
      <vt:lpstr>'So sánh 3 tỉnh (2)'!Print_Area</vt:lpstr>
      <vt:lpstr>'So sánh 3 tỉnh (3)'!Print_Area</vt:lpstr>
      <vt:lpstr>'So sánh các tỉnh'!Print_Area</vt:lpstr>
      <vt:lpstr>'So sánh các tỉnh (2)'!Print_Area</vt:lpstr>
      <vt:lpstr>Văn!Print_Area</vt:lpstr>
      <vt:lpstr>'Văn (2)'!Print_Area</vt:lpstr>
      <vt:lpstr>'Văn (3)'!Print_Area</vt:lpstr>
      <vt:lpstr>'Chênh lệch so với học bạ'!Print_Titles</vt:lpstr>
      <vt:lpstr>'So sánh 3 tỉnh (2)'!Print_Titles</vt:lpstr>
      <vt:lpstr>'So sánh các tỉnh'!Print_Titles</vt:lpstr>
      <vt:lpstr>'So sánh các tỉnh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Nhien</cp:lastModifiedBy>
  <cp:lastPrinted>2023-05-05T08:14:05Z</cp:lastPrinted>
  <dcterms:created xsi:type="dcterms:W3CDTF">2023-05-03T15:31:07Z</dcterms:created>
  <dcterms:modified xsi:type="dcterms:W3CDTF">2023-05-07T13:57:32Z</dcterms:modified>
</cp:coreProperties>
</file>