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Desktop\TOÁN 7 BẢN IN\"/>
    </mc:Choice>
  </mc:AlternateContent>
  <bookViews>
    <workbookView xWindow="30" yWindow="0" windowWidth="20460" windowHeight="10920" activeTab="1"/>
  </bookViews>
  <sheets>
    <sheet name="một số lưu ý" sheetId="1" r:id="rId1"/>
    <sheet name="TL100%" sheetId="2" r:id="rId2"/>
  </sheets>
  <definedNames>
    <definedName name="_xlnm.Print_Area" localSheetId="1">'TL100%'!$A$2:$W$35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2" i="2" l="1"/>
  <c r="T18" i="2"/>
  <c r="E10" i="2"/>
  <c r="E11" i="2"/>
  <c r="G11" i="2"/>
  <c r="G13" i="2"/>
  <c r="G14" i="2"/>
  <c r="G16" i="2"/>
  <c r="G17" i="2"/>
  <c r="G19" i="2"/>
  <c r="E20" i="2"/>
  <c r="G20" i="2"/>
  <c r="I9" i="2"/>
  <c r="K9" i="2"/>
  <c r="M9" i="2"/>
  <c r="O9" i="2"/>
  <c r="I10" i="2"/>
  <c r="M10" i="2"/>
  <c r="O10" i="2"/>
  <c r="K11" i="2"/>
  <c r="M11" i="2"/>
  <c r="O11" i="2"/>
  <c r="I12" i="2"/>
  <c r="K12" i="2"/>
  <c r="M12" i="2"/>
  <c r="O12" i="2"/>
  <c r="I13" i="2"/>
  <c r="K13" i="2"/>
  <c r="M13" i="2"/>
  <c r="O13" i="2"/>
  <c r="I14" i="2"/>
  <c r="K14" i="2"/>
  <c r="M14" i="2"/>
  <c r="O14" i="2"/>
  <c r="I16" i="2"/>
  <c r="K16" i="2"/>
  <c r="M16" i="2"/>
  <c r="O16" i="2"/>
  <c r="I17" i="2"/>
  <c r="K17" i="2"/>
  <c r="M17" i="2"/>
  <c r="I19" i="2"/>
  <c r="K19" i="2"/>
  <c r="M19" i="2"/>
  <c r="O19" i="2"/>
  <c r="I20" i="2"/>
  <c r="M20" i="2"/>
  <c r="O20" i="2"/>
  <c r="I21" i="2"/>
  <c r="K21" i="2"/>
  <c r="M21" i="2"/>
  <c r="O21" i="2"/>
  <c r="Q9" i="2"/>
  <c r="Q10" i="2"/>
  <c r="Q11" i="2"/>
  <c r="Q12" i="2"/>
  <c r="Q13" i="2"/>
  <c r="Q14" i="2"/>
  <c r="Q16" i="2"/>
  <c r="Q17" i="2"/>
  <c r="Q19" i="2"/>
  <c r="Q20" i="2"/>
  <c r="G21" i="2"/>
  <c r="Q21" i="2"/>
  <c r="K23" i="2"/>
  <c r="M23" i="2"/>
  <c r="O23" i="2"/>
  <c r="Q23" i="2"/>
  <c r="E24" i="2"/>
  <c r="K24" i="2"/>
  <c r="M24" i="2"/>
  <c r="O24" i="2"/>
  <c r="Q24" i="2"/>
  <c r="G32" i="2"/>
  <c r="I32" i="2"/>
  <c r="K32" i="2"/>
  <c r="M32" i="2"/>
  <c r="O32" i="2"/>
  <c r="Q32" i="2"/>
  <c r="T32" i="2"/>
  <c r="U32" i="2"/>
  <c r="AB32" i="2"/>
  <c r="F33" i="2"/>
  <c r="H33" i="2"/>
  <c r="J33" i="2"/>
  <c r="L33" i="2"/>
  <c r="N33" i="2"/>
  <c r="P33" i="2"/>
  <c r="R33" i="2"/>
  <c r="X33" i="2"/>
  <c r="Z33" i="2"/>
  <c r="AA33" i="2"/>
  <c r="V32" i="2" l="1"/>
  <c r="W32" i="2" s="1"/>
  <c r="K33" i="2"/>
  <c r="G33" i="2"/>
  <c r="I33" i="2"/>
  <c r="E33" i="2"/>
  <c r="M33" i="2"/>
  <c r="Q33" i="2"/>
  <c r="O33" i="2"/>
  <c r="S13" i="2"/>
  <c r="T13" i="2"/>
  <c r="U13" i="2"/>
  <c r="AB13" i="2"/>
  <c r="V13" i="2" l="1"/>
  <c r="W13" i="2" s="1"/>
  <c r="AB10" i="2"/>
  <c r="AB11" i="2"/>
  <c r="AB12" i="2"/>
  <c r="AB14" i="2"/>
  <c r="AB16" i="2"/>
  <c r="AB17" i="2"/>
  <c r="AB19" i="2"/>
  <c r="AB20" i="2"/>
  <c r="AB21" i="2"/>
  <c r="AB23" i="2"/>
  <c r="AB24" i="2"/>
  <c r="AB9" i="2"/>
  <c r="S23" i="2"/>
  <c r="T23" i="2"/>
  <c r="U23" i="2"/>
  <c r="S21" i="2"/>
  <c r="T21" i="2"/>
  <c r="U21" i="2"/>
  <c r="S16" i="2"/>
  <c r="T16" i="2"/>
  <c r="U16" i="2"/>
  <c r="S17" i="2"/>
  <c r="T17" i="2"/>
  <c r="U17" i="2"/>
  <c r="S19" i="2"/>
  <c r="T19" i="2"/>
  <c r="U19" i="2"/>
  <c r="S9" i="2"/>
  <c r="T9" i="2"/>
  <c r="U9" i="2"/>
  <c r="AB33" i="2" l="1"/>
  <c r="V23" i="2"/>
  <c r="W23" i="2" s="1"/>
  <c r="V21" i="2"/>
  <c r="W21" i="2" s="1"/>
  <c r="V16" i="2"/>
  <c r="W16" i="2" s="1"/>
  <c r="V19" i="2"/>
  <c r="W19" i="2" s="1"/>
  <c r="V17" i="2"/>
  <c r="W17" i="2" s="1"/>
  <c r="V9" i="2"/>
  <c r="W9" i="2" l="1"/>
  <c r="U24" i="2"/>
  <c r="T24" i="2"/>
  <c r="S24" i="2"/>
  <c r="U20" i="2"/>
  <c r="T20" i="2"/>
  <c r="S20" i="2"/>
  <c r="U14" i="2"/>
  <c r="T14" i="2"/>
  <c r="S14" i="2"/>
  <c r="U12" i="2"/>
  <c r="T12" i="2"/>
  <c r="S12" i="2"/>
  <c r="U11" i="2"/>
  <c r="T11" i="2"/>
  <c r="S11" i="2"/>
  <c r="U10" i="2"/>
  <c r="T10" i="2"/>
  <c r="S10" i="2"/>
  <c r="S33" i="2" l="1"/>
  <c r="T33" i="2"/>
  <c r="U33" i="2"/>
  <c r="V24" i="2"/>
  <c r="W24" i="2" s="1"/>
  <c r="V20" i="2"/>
  <c r="W20" i="2" s="1"/>
  <c r="V14" i="2"/>
  <c r="W14" i="2" s="1"/>
  <c r="V12" i="2"/>
  <c r="W12" i="2" s="1"/>
  <c r="V11" i="2"/>
  <c r="W11" i="2" s="1"/>
  <c r="V10" i="2"/>
  <c r="W10" i="2" l="1"/>
  <c r="W35" i="2"/>
  <c r="Y33" i="2" l="1"/>
  <c r="W33" i="2"/>
  <c r="P34" i="2"/>
  <c r="L34" i="2"/>
  <c r="W34" i="2" l="1"/>
</calcChain>
</file>

<file path=xl/comments1.xml><?xml version="1.0" encoding="utf-8"?>
<comments xmlns="http://schemas.openxmlformats.org/spreadsheetml/2006/main">
  <authors>
    <author>tc={E2DF99B7-56FF-48F7-B928-1D57261C2EE5}</author>
    <author>tc={6217884F-D9CF-49A9-B63B-99435BB6CDF9}</author>
    <author>tc={1FDBB8BE-E50B-4D0B-9346-CAF901C48398}</author>
    <author>tc={C820FE33-45DF-48AB-A8C6-98F444BD29C4}</author>
    <author>tc={20006477-D91D-4B22-969B-4EA2EA8BEA08}</author>
    <author>tc={66DEFEDA-E26E-4DD6-AB94-3141E159DA78}</author>
    <author>tc={63AA037C-1100-4E84-BEA3-4D7DD9023C62}</author>
    <author>tc={A1D854B5-C1AF-4D7F-9928-E5D700852BB5}</author>
    <author>tc={2185386B-13D3-4279-9F85-3209564ED2ED}</author>
    <author>tc={73C7F975-9513-4B13-B236-728FE3FBDD6A}</author>
    <author>tc={13C9245C-D199-4B00-A6E0-91DD311F4624}</author>
  </authors>
  <commentList>
    <comment ref="D8" authorId="0"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trắc nghiệm</t>
        </r>
      </text>
    </comment>
    <comment ref="E8" authorId="1"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hỏi trắc nghiệm nhận biết từ 0,5 —&gt; 0,75 phút/câu</t>
        </r>
      </text>
    </comment>
    <comment ref="F8" authorId="2"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3"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TL Nhận biết từ 3 - 4 phút/câu (1 điểm)</t>
        </r>
      </text>
    </comment>
    <comment ref="I8" authorId="4"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ở mức độ thông hiểu được thiết kế tối đa 4 dòng (phần dẫn và phần phương án lựa chọn) thời gian từ 1,0 -1,25phút/câu</t>
        </r>
      </text>
    </comment>
    <comment ref="K8" authorId="5"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tự luận nhận biết được tính theo ý (0,25 đ) x số ý x (1 phút —&gt; 1,25 phút) 
</t>
        </r>
      </text>
    </comment>
    <comment ref="L8" authorId="6"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dạng vận dụng, áp dụng kiến thức có trong chuẩn và học liệu trong sách giáo khoa vào một trường hợp cụ thể.
</t>
        </r>
      </text>
    </comment>
    <comment ref="M8" authorId="7"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1,5 - 1,75 phút/câu</t>
        </r>
      </text>
    </comment>
    <comment ref="O8" authorId="8"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vận dụng tự luận = (1,25  - 1,5) x số ý = câu có 4 ý từ 5- 6 phút. </t>
        </r>
      </text>
    </comment>
    <comment ref="Q8" authorId="9"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2 - 2,5 phút/câu
</t>
        </r>
      </text>
    </comment>
    <comment ref="S8" authorId="10"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(2,5 - 3) * số ý . khoảng 5 - 6 phút/ câu. </t>
        </r>
      </text>
    </comment>
  </commentList>
</comments>
</file>

<file path=xl/sharedStrings.xml><?xml version="1.0" encoding="utf-8"?>
<sst xmlns="http://schemas.openxmlformats.org/spreadsheetml/2006/main" count="92" uniqueCount="73">
  <si>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</si>
  <si>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</si>
  <si>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</si>
  <si>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</si>
  <si>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</si>
  <si>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Câu tự luận:  vẫn đảm bảo theo mức độ 4:3:2:1, trong đó:</t>
  </si>
  <si>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t>
    </r>
  </si>
  <si>
    <t xml:space="preserve"> - Thông hiểu: 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t>
  </si>
  <si>
    <t>- Vận dụng: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t>
  </si>
  <si>
    <t>- Vận dụng cao: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</si>
  <si>
    <t>stt</t>
  </si>
  <si>
    <t>NỘI DUNG KIẾN THỨC</t>
  </si>
  <si>
    <t>CÂU HỎI THEO MỨC ĐỘ NHẬN THỨC</t>
  </si>
  <si>
    <t>tổng số câu</t>
  </si>
  <si>
    <t>Tổng thời gian</t>
  </si>
  <si>
    <t>tỉ lệ %</t>
  </si>
  <si>
    <t>số điểm tương đương</t>
  </si>
  <si>
    <t>số điểm cân chỉnh</t>
  </si>
  <si>
    <t>tổng số câu TN</t>
  </si>
  <si>
    <t>tổng số câu TL</t>
  </si>
  <si>
    <t>NHẬN BIÊT</t>
  </si>
  <si>
    <t>THÔNG HIỂU</t>
  </si>
  <si>
    <t>VẬN DỤNG</t>
  </si>
  <si>
    <t>VẬN DỤNG CAO</t>
  </si>
  <si>
    <t>chTN</t>
  </si>
  <si>
    <t>Thời gian</t>
  </si>
  <si>
    <t>ch TL</t>
  </si>
  <si>
    <t>chTL</t>
  </si>
  <si>
    <t xml:space="preserve">tổng </t>
  </si>
  <si>
    <t xml:space="preserve">tỉ lệ </t>
  </si>
  <si>
    <t>tổng điểm</t>
  </si>
  <si>
    <t>Đơn vị kiến thức</t>
  </si>
  <si>
    <t>MÔN  TOÁN LỚP 9, THỜI GIAN 90 PHÚT</t>
  </si>
  <si>
    <t>thời gian tự luận (phút)</t>
  </si>
  <si>
    <t>MA TRẬN ĐỀ KIỂM TRA CUỐI HỌC KỲ 1</t>
  </si>
  <si>
    <t>thời lượng giảng dạy (tiết)</t>
  </si>
  <si>
    <t>Định nghĩa, kí hiệu</t>
  </si>
  <si>
    <t>Cộng trừ số hữu tỉ</t>
  </si>
  <si>
    <t>Tìm x</t>
  </si>
  <si>
    <t>Nhân, chia số hữu tỉ</t>
  </si>
  <si>
    <t xml:space="preserve"> Nhân, chia số hữu tỉ</t>
  </si>
  <si>
    <t xml:space="preserve"> Tập hợp Q các số hữu tỉ</t>
  </si>
  <si>
    <t>Cộng, trừ số hữu tỉ</t>
  </si>
  <si>
    <t>Tính giá trị tuyệt đối của một số</t>
  </si>
  <si>
    <t>Nhân hai lũy thừa cùng cơ số</t>
  </si>
  <si>
    <t>Chia hai lũy thừa cùng cơ số</t>
  </si>
  <si>
    <t>Tỉ lệ thức</t>
  </si>
  <si>
    <t>Tính chất của dãy tỉ số bằng nhau</t>
  </si>
  <si>
    <t>Suy ra các đẳng thức</t>
  </si>
  <si>
    <t>Toán thực tế</t>
  </si>
  <si>
    <t xml:space="preserve"> Làm tròn số</t>
  </si>
  <si>
    <t>Làm tròn số thập phân</t>
  </si>
  <si>
    <t xml:space="preserve">Đại lượng tỉ lệ thuận </t>
  </si>
  <si>
    <t>Toán đố liên quan đến tỉ lệ thuận</t>
  </si>
  <si>
    <t>Đinh nghĩa, tìm giá trị của x, y</t>
  </si>
  <si>
    <t xml:space="preserve"> Từ vuông góc đến song song</t>
  </si>
  <si>
    <t>Hai tam giác bằng nhau</t>
  </si>
  <si>
    <t>Trường hợp bằng nhau thứ nhất của hai tam giác</t>
  </si>
  <si>
    <t>Chứng minh trung điểm của đoạn thẳng</t>
  </si>
  <si>
    <t>Các góc tạo bởi một đường thẳng cắt hai đường thẳng</t>
  </si>
  <si>
    <t>Các yếu tố bằng nhau giữa hai tam giác bằng nhau</t>
  </si>
  <si>
    <t>Chứng minh hai tam giác bằng nhau</t>
  </si>
  <si>
    <t>Tổng ba góc trong tam giác</t>
  </si>
  <si>
    <t>Tính góc trong tam giác</t>
  </si>
  <si>
    <t>Trường hợp bằng nhau thứ hai của hai tam giác</t>
  </si>
  <si>
    <t>Từ vuông góc đến song song</t>
  </si>
  <si>
    <t>Tiên đề Ơclit về đường thẳng song song</t>
  </si>
  <si>
    <t>Tính chất giữa hai đường thẳng song song</t>
  </si>
  <si>
    <t>Tính lũy thừa của số hữu tỉ</t>
  </si>
  <si>
    <t xml:space="preserve"> Lũy thừa của một số hữu tỉ
</t>
  </si>
  <si>
    <t>Căn bậc hai</t>
  </si>
  <si>
    <t>Căn bậc hai của số tự nhiên</t>
  </si>
  <si>
    <t>Gía trị tuyệt đối của số hữu tỉ</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</si>
</sst>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164" formatCode="_(* #,##0.00_);_(* \(#,##0.00\);_(* &quot;-&quot;_);_(@_)"/>
    <numFmt numFmtId="165" formatCode="_(* #,##0.0_);_(* \(#,##0.0\);_(* &quot;-&quot;_);_(@_)"/>
    <numFmt numFmtId="166" formatCode="0.0%"/>
    <numFmt numFmtId="167" formatCode="0.0"/>
  </numFmts>
  <fonts count="15" x14ac:knownFonts="1">
    <font>
      <sz val="12"/>
      <color theme="1"/>
      <name val="Calibri"/>
      <family val="2"/>
      <scheme val="minor"/>
    </font>
    <font>
      <sz val="12"/>
      <color theme="1"/>
      <name val="Calibri"/>
      <family val="2"/>
      <scheme val="minor"/>
    </font>
    <font>
      <b/>
      <i/>
      <sz val="14"/>
      <color theme="1"/>
      <name val="Times New Roman"/>
      <family val="1"/>
    </font>
    <font>
      <sz val="12"/>
      <color theme="1"/>
      <name val="Times New Roman"/>
      <family val="1"/>
    </font>
    <font>
      <sz val="14"/>
      <color theme="1"/>
      <name val="Times New Roman"/>
      <family val="1"/>
    </font>
    <font>
      <b/>
      <sz val="12"/>
      <color theme="1"/>
      <name val="Times New Roman"/>
      <family val="1"/>
    </font>
    <font>
      <b/>
      <sz val="20"/>
      <color theme="1"/>
      <name val="Times New Roman"/>
      <family val="1"/>
    </font>
    <font>
      <i/>
      <sz val="12"/>
      <color theme="1"/>
      <name val="Times New Roman"/>
      <family val="1"/>
    </font>
    <font>
      <b/>
      <sz val="16"/>
      <color theme="1"/>
      <name val="Times New Roman"/>
      <family val="1"/>
    </font>
    <font>
      <b/>
      <sz val="14"/>
      <color rgb="FF000000"/>
      <name val="Times New Roman"/>
      <family val="1"/>
    </font>
    <font>
      <i/>
      <sz val="14"/>
      <color theme="1"/>
      <name val="Times New Roman"/>
      <family val="1"/>
    </font>
    <font>
      <b/>
      <sz val="14"/>
      <color theme="1"/>
      <name val="Times New Roman"/>
      <family val="1"/>
    </font>
    <font>
      <sz val="14"/>
      <color rgb="FF000000"/>
      <name val="Times New Roman"/>
      <family val="1"/>
    </font>
    <font>
      <sz val="8"/>
      <name val="Calibri"/>
      <family val="2"/>
      <scheme val="minor"/>
    </font>
    <font>
      <b/>
      <sz val="14"/>
      <name val="Times New Roman"/>
      <family val="1"/>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3" fillId="0" borderId="0" xfId="0" applyFont="1"/>
    <xf numFmtId="0" fontId="7" fillId="0" borderId="0" xfId="0" applyFont="1"/>
    <xf numFmtId="0" fontId="5" fillId="0" borderId="1" xfId="0" applyFont="1" applyBorder="1" applyAlignment="1">
      <alignment vertical="center" wrapText="1"/>
    </xf>
    <xf numFmtId="0" fontId="10" fillId="0" borderId="1" xfId="0" applyFont="1" applyBorder="1" applyAlignment="1">
      <alignment horizontal="center" vertical="center"/>
    </xf>
    <xf numFmtId="164" fontId="10" fillId="0" borderId="1" xfId="1" applyNumberFormat="1" applyFont="1" applyBorder="1" applyAlignment="1">
      <alignment horizontal="center" vertical="center"/>
    </xf>
    <xf numFmtId="165" fontId="10" fillId="0" borderId="1" xfId="1" applyNumberFormat="1" applyFont="1" applyBorder="1" applyAlignment="1">
      <alignment horizontal="center" vertical="center"/>
    </xf>
    <xf numFmtId="41" fontId="10" fillId="0" borderId="1" xfId="1" applyFont="1" applyBorder="1" applyAlignment="1">
      <alignment horizontal="center" vertical="center"/>
    </xf>
    <xf numFmtId="164" fontId="10" fillId="0" borderId="1" xfId="0" applyNumberFormat="1" applyFont="1" applyBorder="1" applyAlignment="1">
      <alignment horizontal="center" vertical="center"/>
    </xf>
    <xf numFmtId="0" fontId="3"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9" fontId="11" fillId="0" borderId="1" xfId="2"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0" xfId="0" applyFont="1" applyAlignment="1">
      <alignment vertical="center"/>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5" xfId="0" applyFont="1" applyBorder="1" applyAlignment="1">
      <alignment horizontal="center" vertical="center"/>
    </xf>
    <xf numFmtId="2" fontId="4" fillId="0" borderId="1" xfId="0" applyNumberFormat="1" applyFont="1" applyBorder="1" applyAlignment="1">
      <alignment vertical="center"/>
    </xf>
    <xf numFmtId="0" fontId="12" fillId="0" borderId="1" xfId="0" applyFont="1" applyBorder="1" applyAlignment="1">
      <alignment vertical="center" wrapText="1"/>
    </xf>
    <xf numFmtId="166" fontId="10" fillId="0" borderId="2" xfId="2" applyNumberFormat="1" applyFont="1" applyBorder="1" applyAlignment="1">
      <alignment vertical="center"/>
    </xf>
    <xf numFmtId="0" fontId="2" fillId="2" borderId="1" xfId="0" applyFont="1" applyFill="1" applyBorder="1" applyAlignment="1">
      <alignment vertic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41" fontId="10" fillId="0" borderId="1" xfId="1" applyFont="1" applyBorder="1" applyAlignment="1">
      <alignment horizontal="center" vertical="center" wrapText="1"/>
    </xf>
    <xf numFmtId="165" fontId="10" fillId="0" borderId="1" xfId="1"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6" fontId="10" fillId="0" borderId="2" xfId="2" applyNumberFormat="1"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1" fontId="10" fillId="0" borderId="2" xfId="2" applyNumberFormat="1" applyFont="1" applyBorder="1" applyAlignment="1">
      <alignment vertical="center"/>
    </xf>
    <xf numFmtId="1" fontId="10" fillId="0" borderId="1" xfId="2" applyNumberFormat="1" applyFont="1" applyBorder="1" applyAlignment="1">
      <alignment horizontal="center" vertical="center"/>
    </xf>
    <xf numFmtId="167" fontId="10" fillId="0" borderId="2" xfId="2" applyNumberFormat="1" applyFont="1" applyBorder="1" applyAlignment="1">
      <alignment vertical="center"/>
    </xf>
    <xf numFmtId="41" fontId="11" fillId="2" borderId="1" xfId="0" applyNumberFormat="1" applyFont="1" applyFill="1" applyBorder="1" applyAlignment="1">
      <alignment vertical="center"/>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8" xfId="0" applyFont="1" applyBorder="1" applyAlignment="1" applyProtection="1">
      <alignment horizontal="left" vertical="top" wrapText="1"/>
      <protection hidden="1"/>
    </xf>
    <xf numFmtId="0" fontId="0" fillId="0" borderId="0" xfId="0" applyAlignment="1">
      <alignment horizontal="left" vertical="center" wrapText="1"/>
    </xf>
    <xf numFmtId="0" fontId="4" fillId="0" borderId="0" xfId="0" applyFont="1" applyAlignment="1">
      <alignment horizontal="left" vertical="center" wrapText="1"/>
    </xf>
    <xf numFmtId="0" fontId="3" fillId="0" borderId="0" xfId="0" quotePrefix="1" applyFont="1" applyAlignment="1">
      <alignment horizontal="left" vertical="center" wrapText="1"/>
    </xf>
    <xf numFmtId="0" fontId="5" fillId="0" borderId="0" xfId="0" quotePrefix="1" applyFont="1" applyAlignment="1">
      <alignment horizontal="left" vertical="center" wrapText="1"/>
    </xf>
    <xf numFmtId="0" fontId="3" fillId="0" borderId="0" xfId="0" applyFont="1" applyAlignment="1">
      <alignment horizontal="left" vertical="top"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11" fillId="0" borderId="0" xfId="0" applyFont="1" applyBorder="1" applyAlignment="1">
      <alignment horizontal="center" vertical="center" wrapText="1"/>
    </xf>
    <xf numFmtId="0" fontId="14" fillId="0" borderId="0" xfId="0" applyFont="1" applyBorder="1" applyAlignment="1" applyProtection="1">
      <alignment horizontal="left" vertical="top" wrapText="1"/>
      <protection hidden="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Ho Tan Minh" id="{008A06F7-6FD1-4E79-97AC-F1083C8510F8}"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20-10-09T15:17:08.81" personId="{008A06F7-6FD1-4E79-97AC-F1083C8510F8}" id="{E2DF99B7-56FF-48F7-B928-1D57261C2EE5}">
    <text>câu hỏi trắc nghiệm</text>
  </threadedComment>
  <threadedComment ref="E8" dT="2020-10-09T15:17:58.46" personId="{008A06F7-6FD1-4E79-97AC-F1083C8510F8}" id="{6217884F-D9CF-49A9-B63B-99435BB6CDF9}">
    <text>thời gian câu hỏi trắc nghiệm nhận biết từ 0,5 —&gt; 0,75 phút/câu</text>
  </threadedComment>
  <threadedComment ref="F8" dT="2020-10-09T15:20:29.33" personId="{008A06F7-6FD1-4E79-97AC-F1083C8510F8}" id="{1FDBB8BE-E50B-4D0B-9346-CAF901C48398}">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G8" dT="2020-10-09T15:21:14.97" personId="{008A06F7-6FD1-4E79-97AC-F1083C8510F8}" id="{C820FE33-45DF-48AB-A8C6-98F444BD29C4}">
    <text>thời gian TL Nhận biết từ 3 - 4 phút/câu (1 điểm)</text>
  </threadedComment>
  <threadedComment ref="I8" dT="2020-10-09T15:22:42.01" personId="{008A06F7-6FD1-4E79-97AC-F1083C8510F8}" id="{20006477-D91D-4B22-969B-4EA2EA8BEA08}">
    <text>câu hỏi ở mức độ thông hiểu được thiết kế tối đa 4 dòng (phần dẫn và phần phương án lựa chọn) thời gian từ 1,0 -1,25phút/câu</text>
  </threadedComment>
  <threadedComment ref="K8" dT="2020-10-09T15:24:34.63" personId="{008A06F7-6FD1-4E79-97AC-F1083C8510F8}" id="{66DEFEDA-E26E-4DD6-AB94-3141E159DA78}">
    <text xml:space="preserve">thời gian câu tự luận nhận biết được tính theo ý (0,25 đ) x số ý x (1 phút —&gt; 1,25 phút) 
</text>
  </threadedComment>
  <threadedComment ref="L8" dT="2020-10-09T15:25:29.18" personId="{008A06F7-6FD1-4E79-97AC-F1083C8510F8}" id="{63AA037C-1100-4E84-BEA3-4D7DD9023C62}">
    <text xml:space="preserve">câu dạng vận dụng, áp dụng kiến thức có trong chuẩn và học liệu trong sách giáo khoa vào một trường hợp cụ thể.
</text>
  </threadedComment>
  <threadedComment ref="M8" dT="2020-10-09T15:26:18.55" personId="{008A06F7-6FD1-4E79-97AC-F1083C8510F8}" id="{A1D854B5-C1AF-4D7F-9928-E5D700852BB5}">
    <text>thời gian từ 1,5 - 1,75 phút/câu</text>
  </threadedComment>
  <threadedComment ref="O8" dT="2020-10-09T15:28:14.31" personId="{008A06F7-6FD1-4E79-97AC-F1083C8510F8}" id="{2185386B-13D3-4279-9F85-3209564ED2ED}">
    <text xml:space="preserve">thời gian câu vận dụng tự luận = (1,25  - 1,5) x số ý = câu có 4 ý từ 5- 6 phút. </text>
  </threadedComment>
  <threadedComment ref="Q8" dT="2020-10-09T15:28:50.32" personId="{008A06F7-6FD1-4E79-97AC-F1083C8510F8}" id="{73C7F975-9513-4B13-B236-728FE3FBDD6A}">
    <text xml:space="preserve">thời gian từ 2 - 2,5 phút/câu
</text>
  </threadedComment>
  <threadedComment ref="S8" dT="2020-10-09T15:30:15.91" personId="{008A06F7-6FD1-4E79-97AC-F1083C8510F8}" id="{13C9245C-D199-4B00-A6E0-91DD311F4624}">
    <text xml:space="preserve">thời gian từ (2,5 - 3) * số ý . khoảng 5 - 6 phút/ câu.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6" zoomScaleNormal="55" workbookViewId="0">
      <selection activeCell="B8" sqref="B8:L8"/>
    </sheetView>
  </sheetViews>
  <sheetFormatPr defaultColWidth="11.25" defaultRowHeight="15.5" x14ac:dyDescent="0.35"/>
  <cols>
    <col min="1" max="1" width="6.25" customWidth="1"/>
  </cols>
  <sheetData>
    <row r="1" spans="1:12" ht="17.5" x14ac:dyDescent="0.35">
      <c r="A1" s="1" t="s">
        <v>0</v>
      </c>
    </row>
    <row r="2" spans="1:12" s="3" customFormat="1" ht="70.150000000000006" customHeight="1" x14ac:dyDescent="0.35">
      <c r="A2" s="2">
        <v>1</v>
      </c>
      <c r="B2" s="49" t="s">
        <v>1</v>
      </c>
      <c r="C2" s="49"/>
      <c r="D2" s="49"/>
      <c r="E2" s="49"/>
      <c r="F2" s="49"/>
      <c r="G2" s="49"/>
      <c r="H2" s="49"/>
      <c r="I2" s="49"/>
      <c r="J2" s="49"/>
      <c r="K2" s="49"/>
      <c r="L2" s="49"/>
    </row>
    <row r="3" spans="1:12" ht="64.900000000000006" customHeight="1" x14ac:dyDescent="0.35">
      <c r="A3" s="4">
        <v>2</v>
      </c>
      <c r="B3" s="49" t="s">
        <v>2</v>
      </c>
      <c r="C3" s="49"/>
      <c r="D3" s="49"/>
      <c r="E3" s="49"/>
      <c r="F3" s="49"/>
      <c r="G3" s="49"/>
      <c r="H3" s="49"/>
      <c r="I3" s="49"/>
      <c r="J3" s="49"/>
      <c r="K3" s="49"/>
      <c r="L3" s="49"/>
    </row>
    <row r="4" spans="1:12" s="7" customFormat="1" ht="42" customHeight="1" x14ac:dyDescent="0.35">
      <c r="A4" s="5">
        <v>3</v>
      </c>
      <c r="B4" s="6" t="s">
        <v>3</v>
      </c>
      <c r="C4" s="6"/>
      <c r="D4" s="6"/>
      <c r="E4" s="6"/>
      <c r="F4" s="6"/>
      <c r="G4" s="6"/>
      <c r="H4" s="6"/>
      <c r="I4" s="6"/>
      <c r="J4" s="6"/>
      <c r="K4" s="6"/>
      <c r="L4" s="6"/>
    </row>
    <row r="5" spans="1:12" s="8" customFormat="1" ht="199.9" customHeight="1" x14ac:dyDescent="0.35">
      <c r="A5" s="4"/>
      <c r="B5" s="50" t="s">
        <v>4</v>
      </c>
      <c r="C5" s="50"/>
      <c r="D5" s="50"/>
      <c r="E5" s="50"/>
      <c r="F5" s="50"/>
      <c r="G5" s="50"/>
      <c r="H5" s="50"/>
      <c r="I5" s="50"/>
      <c r="J5" s="50"/>
      <c r="K5" s="50"/>
      <c r="L5" s="50"/>
    </row>
    <row r="6" spans="1:12" s="8" customFormat="1" x14ac:dyDescent="0.35">
      <c r="A6" s="4"/>
      <c r="B6" s="51" t="s">
        <v>5</v>
      </c>
      <c r="C6" s="51"/>
      <c r="D6" s="51"/>
      <c r="E6" s="51"/>
      <c r="F6" s="51"/>
      <c r="G6" s="51"/>
      <c r="H6" s="51"/>
      <c r="I6" s="51"/>
      <c r="J6" s="51"/>
      <c r="K6" s="51"/>
      <c r="L6" s="51"/>
    </row>
    <row r="7" spans="1:12" ht="62.65" customHeight="1" x14ac:dyDescent="0.35">
      <c r="B7" s="52" t="s">
        <v>6</v>
      </c>
      <c r="C7" s="52"/>
      <c r="D7" s="52"/>
      <c r="E7" s="52"/>
      <c r="F7" s="52"/>
      <c r="G7" s="52"/>
      <c r="H7" s="52"/>
      <c r="I7" s="52"/>
      <c r="J7" s="52"/>
      <c r="K7" s="52"/>
      <c r="L7" s="52"/>
    </row>
    <row r="8" spans="1:12" ht="104.65" customHeight="1" x14ac:dyDescent="0.35">
      <c r="B8" s="48" t="s">
        <v>7</v>
      </c>
      <c r="C8" s="48"/>
      <c r="D8" s="48"/>
      <c r="E8" s="48"/>
      <c r="F8" s="48"/>
      <c r="G8" s="48"/>
      <c r="H8" s="48"/>
      <c r="I8" s="48"/>
      <c r="J8" s="48"/>
      <c r="K8" s="48"/>
      <c r="L8" s="48"/>
    </row>
    <row r="9" spans="1:12" ht="120" customHeight="1" x14ac:dyDescent="0.35">
      <c r="B9" s="48" t="s">
        <v>8</v>
      </c>
      <c r="C9" s="48"/>
      <c r="D9" s="48"/>
      <c r="E9" s="48"/>
      <c r="F9" s="48"/>
      <c r="G9" s="48"/>
      <c r="H9" s="48"/>
      <c r="I9" s="48"/>
      <c r="J9" s="48"/>
      <c r="K9" s="48"/>
      <c r="L9" s="48"/>
    </row>
    <row r="10" spans="1:12" ht="120" customHeight="1" x14ac:dyDescent="0.35">
      <c r="B10" s="48" t="s">
        <v>9</v>
      </c>
      <c r="C10" s="48"/>
      <c r="D10" s="48"/>
      <c r="E10" s="48"/>
      <c r="F10" s="48"/>
      <c r="G10" s="48"/>
      <c r="H10" s="48"/>
      <c r="I10" s="48"/>
      <c r="J10" s="48"/>
      <c r="K10" s="48"/>
      <c r="L10" s="48"/>
    </row>
  </sheetData>
  <mergeCells count="8">
    <mergeCell ref="B9:L9"/>
    <mergeCell ref="B10:L10"/>
    <mergeCell ref="B2:L2"/>
    <mergeCell ref="B3:L3"/>
    <mergeCell ref="B5:L5"/>
    <mergeCell ref="B6:L6"/>
    <mergeCell ref="B7:L7"/>
    <mergeCell ref="B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5"/>
  <sheetViews>
    <sheetView tabSelected="1" topLeftCell="A31" zoomScaleNormal="100" workbookViewId="0">
      <selection activeCell="Z33" sqref="Z33"/>
    </sheetView>
  </sheetViews>
  <sheetFormatPr defaultColWidth="10.75" defaultRowHeight="15.5" x14ac:dyDescent="0.35"/>
  <cols>
    <col min="1" max="1" width="6.75" style="8" customWidth="1"/>
    <col min="2" max="2" width="15.75" style="8" customWidth="1"/>
    <col min="3" max="3" width="37.08203125" style="8" customWidth="1"/>
    <col min="4" max="4" width="5.75" style="8" customWidth="1"/>
    <col min="5" max="5" width="8.25" style="8" customWidth="1"/>
    <col min="6" max="6" width="5.75" style="8" customWidth="1"/>
    <col min="7" max="7" width="6.75" style="8" customWidth="1"/>
    <col min="8" max="10" width="5.75" style="8" customWidth="1"/>
    <col min="11" max="11" width="7.33203125" style="8" bestFit="1" customWidth="1"/>
    <col min="12" max="14" width="5.75" style="8" customWidth="1"/>
    <col min="15" max="15" width="7.33203125" style="8" bestFit="1" customWidth="1"/>
    <col min="16" max="18" width="5.75" style="8" customWidth="1"/>
    <col min="19" max="19" width="6.75" style="8" bestFit="1" customWidth="1"/>
    <col min="20" max="20" width="8.75" style="8" customWidth="1"/>
    <col min="21" max="21" width="7" style="8" customWidth="1"/>
    <col min="22" max="22" width="9.75" style="8" customWidth="1"/>
    <col min="23" max="23" width="10.5" style="8" customWidth="1"/>
    <col min="24" max="24" width="10.75" style="8"/>
    <col min="25" max="28" width="9.75" style="8" customWidth="1"/>
    <col min="29" max="16384" width="10.75" style="8"/>
  </cols>
  <sheetData>
    <row r="2" spans="1:28" ht="30" customHeight="1" x14ac:dyDescent="0.35">
      <c r="A2" s="55" t="s">
        <v>34</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8" ht="33" customHeight="1" x14ac:dyDescent="0.35">
      <c r="A3" s="55" t="s">
        <v>32</v>
      </c>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ht="28.15" customHeight="1" x14ac:dyDescent="0.35">
      <c r="B4" s="5" t="s">
        <v>33</v>
      </c>
      <c r="C4" s="5"/>
      <c r="D4" s="9"/>
      <c r="E4" s="9"/>
      <c r="F4" s="9"/>
      <c r="G4" s="9">
        <v>3</v>
      </c>
      <c r="H4" s="9"/>
      <c r="I4" s="9"/>
      <c r="J4" s="9"/>
      <c r="K4" s="9">
        <v>6</v>
      </c>
      <c r="L4" s="9"/>
      <c r="M4" s="9"/>
      <c r="N4" s="9"/>
      <c r="O4" s="9">
        <v>9</v>
      </c>
      <c r="P4" s="9"/>
      <c r="Q4" s="9"/>
      <c r="R4" s="9"/>
      <c r="S4" s="9">
        <v>12</v>
      </c>
      <c r="T4" s="9"/>
    </row>
    <row r="5" spans="1:28" ht="25.15" customHeight="1" x14ac:dyDescent="0.35"/>
    <row r="6" spans="1:28" ht="42" customHeight="1" x14ac:dyDescent="0.35">
      <c r="A6" s="56" t="s">
        <v>10</v>
      </c>
      <c r="B6" s="56" t="s">
        <v>11</v>
      </c>
      <c r="C6" s="57" t="s">
        <v>31</v>
      </c>
      <c r="D6" s="60" t="s">
        <v>12</v>
      </c>
      <c r="E6" s="60"/>
      <c r="F6" s="60"/>
      <c r="G6" s="60"/>
      <c r="H6" s="60"/>
      <c r="I6" s="60"/>
      <c r="J6" s="60"/>
      <c r="K6" s="60"/>
      <c r="L6" s="60"/>
      <c r="M6" s="60"/>
      <c r="N6" s="60"/>
      <c r="O6" s="60"/>
      <c r="P6" s="60"/>
      <c r="Q6" s="60"/>
      <c r="R6" s="60"/>
      <c r="S6" s="60"/>
      <c r="T6" s="56" t="s">
        <v>13</v>
      </c>
      <c r="U6" s="56"/>
      <c r="V6" s="56" t="s">
        <v>14</v>
      </c>
      <c r="W6" s="56" t="s">
        <v>15</v>
      </c>
      <c r="X6" s="56" t="s">
        <v>35</v>
      </c>
      <c r="Y6" s="56" t="s">
        <v>16</v>
      </c>
      <c r="Z6" s="56" t="s">
        <v>17</v>
      </c>
      <c r="AA6" s="56" t="s">
        <v>18</v>
      </c>
      <c r="AB6" s="56" t="s">
        <v>19</v>
      </c>
    </row>
    <row r="7" spans="1:28" ht="28.15" customHeight="1" x14ac:dyDescent="0.35">
      <c r="A7" s="56"/>
      <c r="B7" s="56"/>
      <c r="C7" s="58"/>
      <c r="D7" s="56" t="s">
        <v>20</v>
      </c>
      <c r="E7" s="56"/>
      <c r="F7" s="56"/>
      <c r="G7" s="56"/>
      <c r="H7" s="56" t="s">
        <v>21</v>
      </c>
      <c r="I7" s="56"/>
      <c r="J7" s="56"/>
      <c r="K7" s="56"/>
      <c r="L7" s="56" t="s">
        <v>22</v>
      </c>
      <c r="M7" s="56"/>
      <c r="N7" s="56"/>
      <c r="O7" s="56"/>
      <c r="P7" s="56" t="s">
        <v>23</v>
      </c>
      <c r="Q7" s="56"/>
      <c r="R7" s="56"/>
      <c r="S7" s="56"/>
      <c r="T7" s="56"/>
      <c r="U7" s="56"/>
      <c r="V7" s="56"/>
      <c r="W7" s="56"/>
      <c r="X7" s="56"/>
      <c r="Y7" s="56"/>
      <c r="Z7" s="56"/>
      <c r="AA7" s="56"/>
      <c r="AB7" s="56"/>
    </row>
    <row r="8" spans="1:28" ht="30" x14ac:dyDescent="0.35">
      <c r="A8" s="56"/>
      <c r="B8" s="56"/>
      <c r="C8" s="59"/>
      <c r="D8" s="10" t="s">
        <v>24</v>
      </c>
      <c r="E8" s="10" t="s">
        <v>25</v>
      </c>
      <c r="F8" s="10" t="s">
        <v>26</v>
      </c>
      <c r="G8" s="10" t="s">
        <v>25</v>
      </c>
      <c r="H8" s="10" t="s">
        <v>24</v>
      </c>
      <c r="I8" s="10" t="s">
        <v>25</v>
      </c>
      <c r="J8" s="10" t="s">
        <v>26</v>
      </c>
      <c r="K8" s="10" t="s">
        <v>25</v>
      </c>
      <c r="L8" s="10" t="s">
        <v>24</v>
      </c>
      <c r="M8" s="10" t="s">
        <v>25</v>
      </c>
      <c r="N8" s="10" t="s">
        <v>26</v>
      </c>
      <c r="O8" s="10" t="s">
        <v>25</v>
      </c>
      <c r="P8" s="10" t="s">
        <v>24</v>
      </c>
      <c r="Q8" s="10" t="s">
        <v>25</v>
      </c>
      <c r="R8" s="10" t="s">
        <v>26</v>
      </c>
      <c r="S8" s="10" t="s">
        <v>25</v>
      </c>
      <c r="T8" s="10" t="s">
        <v>24</v>
      </c>
      <c r="U8" s="10" t="s">
        <v>27</v>
      </c>
      <c r="V8" s="56"/>
      <c r="W8" s="56"/>
      <c r="X8" s="56"/>
      <c r="Y8" s="56"/>
      <c r="Z8" s="56"/>
      <c r="AA8" s="56"/>
      <c r="AB8" s="56"/>
    </row>
    <row r="9" spans="1:28" ht="41.5" customHeight="1" x14ac:dyDescent="0.35">
      <c r="A9" s="32">
        <v>1</v>
      </c>
      <c r="B9" s="45" t="s">
        <v>41</v>
      </c>
      <c r="C9" s="29" t="s">
        <v>36</v>
      </c>
      <c r="D9" s="11">
        <v>1</v>
      </c>
      <c r="E9" s="12">
        <v>2</v>
      </c>
      <c r="F9" s="11"/>
      <c r="G9" s="13"/>
      <c r="H9" s="11"/>
      <c r="I9" s="14">
        <f>H9*I$4</f>
        <v>0</v>
      </c>
      <c r="J9" s="11"/>
      <c r="K9" s="14">
        <f>J9*K$4</f>
        <v>0</v>
      </c>
      <c r="L9" s="11"/>
      <c r="M9" s="14">
        <f>L9*M$4</f>
        <v>0</v>
      </c>
      <c r="N9" s="11"/>
      <c r="O9" s="14">
        <f>N9*O$4</f>
        <v>0</v>
      </c>
      <c r="P9" s="11"/>
      <c r="Q9" s="14">
        <f>P9*Q$4</f>
        <v>0</v>
      </c>
      <c r="R9" s="11"/>
      <c r="S9" s="14">
        <f>R9*S$4</f>
        <v>0</v>
      </c>
      <c r="T9" s="11">
        <f>D9+H9+L9+P9</f>
        <v>1</v>
      </c>
      <c r="U9" s="11">
        <f>F9+J9+N9+R9</f>
        <v>0</v>
      </c>
      <c r="V9" s="15">
        <f t="shared" ref="V9" si="0">E9+G9+I9+K9+M9+O9+Q9+S9</f>
        <v>2</v>
      </c>
      <c r="W9" s="30">
        <f>V9/90</f>
        <v>2.2222222222222223E-2</v>
      </c>
      <c r="X9" s="40">
        <v>1</v>
      </c>
      <c r="Y9" s="18">
        <v>0.25</v>
      </c>
      <c r="Z9" s="18"/>
      <c r="AA9" s="18"/>
      <c r="AB9" s="18">
        <f>F9+J9+N9+R9</f>
        <v>0</v>
      </c>
    </row>
    <row r="10" spans="1:28" s="16" customFormat="1" ht="18" x14ac:dyDescent="0.35">
      <c r="A10" s="76">
        <v>2</v>
      </c>
      <c r="B10" s="61" t="s">
        <v>42</v>
      </c>
      <c r="C10" s="29" t="s">
        <v>37</v>
      </c>
      <c r="D10" s="11"/>
      <c r="E10" s="12">
        <f>D10*E$4</f>
        <v>0</v>
      </c>
      <c r="F10" s="11"/>
      <c r="G10" s="13"/>
      <c r="H10" s="11"/>
      <c r="I10" s="14">
        <f>H10*I$4</f>
        <v>0</v>
      </c>
      <c r="J10" s="11">
        <v>1</v>
      </c>
      <c r="K10" s="14">
        <v>5</v>
      </c>
      <c r="L10" s="11"/>
      <c r="M10" s="14">
        <f>L10*M$4</f>
        <v>0</v>
      </c>
      <c r="N10" s="11"/>
      <c r="O10" s="14">
        <f>N10*O$4</f>
        <v>0</v>
      </c>
      <c r="P10" s="11"/>
      <c r="Q10" s="14">
        <f>P10*Q$4</f>
        <v>0</v>
      </c>
      <c r="R10" s="11"/>
      <c r="S10" s="14">
        <f>R10*S$4</f>
        <v>0</v>
      </c>
      <c r="T10" s="11">
        <f>D10+H10+L10+P10</f>
        <v>0</v>
      </c>
      <c r="U10" s="11">
        <f>F10+J10+N10+R10</f>
        <v>1</v>
      </c>
      <c r="V10" s="15">
        <f t="shared" ref="V10:V32" si="1">E10+G10+I10+K10+M10+O10+Q10+S10</f>
        <v>5</v>
      </c>
      <c r="W10" s="30">
        <f>V10/90</f>
        <v>5.5555555555555552E-2</v>
      </c>
      <c r="X10" s="40">
        <v>2</v>
      </c>
      <c r="Y10" s="18">
        <v>0.5</v>
      </c>
      <c r="Z10" s="18"/>
      <c r="AA10" s="18"/>
      <c r="AB10" s="18">
        <f t="shared" ref="AB10:AB32" si="2">F10+J10+N10+R10</f>
        <v>1</v>
      </c>
    </row>
    <row r="11" spans="1:28" s="16" customFormat="1" ht="18" x14ac:dyDescent="0.35">
      <c r="A11" s="77"/>
      <c r="B11" s="61"/>
      <c r="C11" s="17" t="s">
        <v>38</v>
      </c>
      <c r="D11" s="11"/>
      <c r="E11" s="12">
        <f t="shared" ref="E11:E32" si="3">D11*E$4</f>
        <v>0</v>
      </c>
      <c r="F11" s="11"/>
      <c r="G11" s="13">
        <f t="shared" ref="G11:G32" si="4">F11*G$4</f>
        <v>0</v>
      </c>
      <c r="H11" s="11">
        <v>1</v>
      </c>
      <c r="I11" s="14">
        <v>4</v>
      </c>
      <c r="J11" s="11"/>
      <c r="K11" s="13">
        <f t="shared" ref="K11:K32" si="5">J11*K$4</f>
        <v>0</v>
      </c>
      <c r="L11" s="11"/>
      <c r="M11" s="14">
        <f t="shared" ref="M11:M32" si="6">L11*M$4</f>
        <v>0</v>
      </c>
      <c r="N11" s="11"/>
      <c r="O11" s="14">
        <f t="shared" ref="O11:O32" si="7">N11*O$4</f>
        <v>0</v>
      </c>
      <c r="P11" s="11"/>
      <c r="Q11" s="14">
        <f t="shared" ref="Q11:Q32" si="8">P11*Q$4</f>
        <v>0</v>
      </c>
      <c r="R11" s="11"/>
      <c r="S11" s="14">
        <f t="shared" ref="S11:S32" si="9">R11*S$4</f>
        <v>0</v>
      </c>
      <c r="T11" s="11">
        <f t="shared" ref="T11:T32" si="10">D11+H11+L11+P11</f>
        <v>1</v>
      </c>
      <c r="U11" s="11">
        <f t="shared" ref="U11:U32" si="11">F11+J11+N11+R11</f>
        <v>0</v>
      </c>
      <c r="V11" s="15">
        <f t="shared" si="1"/>
        <v>4</v>
      </c>
      <c r="W11" s="30">
        <f t="shared" ref="W11:W32" si="12">V11/90</f>
        <v>4.4444444444444446E-2</v>
      </c>
      <c r="X11" s="40">
        <v>2</v>
      </c>
      <c r="Y11" s="18">
        <v>0.5</v>
      </c>
      <c r="Z11" s="18"/>
      <c r="AA11" s="18"/>
      <c r="AB11" s="18">
        <f t="shared" si="2"/>
        <v>0</v>
      </c>
    </row>
    <row r="12" spans="1:28" s="16" customFormat="1" ht="47.5" customHeight="1" x14ac:dyDescent="0.35">
      <c r="A12" s="32">
        <v>3</v>
      </c>
      <c r="B12" s="44" t="s">
        <v>40</v>
      </c>
      <c r="C12" s="17" t="s">
        <v>39</v>
      </c>
      <c r="D12" s="11">
        <v>2</v>
      </c>
      <c r="E12" s="12">
        <v>4</v>
      </c>
      <c r="F12" s="11"/>
      <c r="G12" s="13"/>
      <c r="H12" s="11"/>
      <c r="I12" s="14">
        <f t="shared" ref="I11:I32" si="13">H12*I$4</f>
        <v>0</v>
      </c>
      <c r="J12" s="11"/>
      <c r="K12" s="13">
        <f t="shared" si="5"/>
        <v>0</v>
      </c>
      <c r="L12" s="11"/>
      <c r="M12" s="14">
        <f t="shared" si="6"/>
        <v>0</v>
      </c>
      <c r="N12" s="11"/>
      <c r="O12" s="14">
        <f t="shared" si="7"/>
        <v>0</v>
      </c>
      <c r="P12" s="11"/>
      <c r="Q12" s="14">
        <f t="shared" si="8"/>
        <v>0</v>
      </c>
      <c r="R12" s="11"/>
      <c r="S12" s="14">
        <f t="shared" si="9"/>
        <v>0</v>
      </c>
      <c r="T12" s="11">
        <f t="shared" si="10"/>
        <v>2</v>
      </c>
      <c r="U12" s="11">
        <f t="shared" si="11"/>
        <v>0</v>
      </c>
      <c r="V12" s="15">
        <f t="shared" si="1"/>
        <v>4</v>
      </c>
      <c r="W12" s="30">
        <f t="shared" si="12"/>
        <v>4.4444444444444446E-2</v>
      </c>
      <c r="X12" s="40">
        <v>2</v>
      </c>
      <c r="Y12" s="18">
        <v>0.5</v>
      </c>
      <c r="Z12" s="18"/>
      <c r="AA12" s="18"/>
      <c r="AB12" s="18">
        <f t="shared" si="2"/>
        <v>0</v>
      </c>
    </row>
    <row r="13" spans="1:28" s="16" customFormat="1" ht="18" x14ac:dyDescent="0.35">
      <c r="A13" s="78">
        <v>4</v>
      </c>
      <c r="B13" s="61" t="s">
        <v>72</v>
      </c>
      <c r="C13" s="17" t="s">
        <v>43</v>
      </c>
      <c r="D13" s="11">
        <v>1</v>
      </c>
      <c r="E13" s="12">
        <v>2</v>
      </c>
      <c r="F13" s="11"/>
      <c r="G13" s="13">
        <f t="shared" ref="G13" si="14">F13*G$4</f>
        <v>0</v>
      </c>
      <c r="H13" s="11"/>
      <c r="I13" s="14">
        <f t="shared" ref="I13" si="15">H13*I$4</f>
        <v>0</v>
      </c>
      <c r="J13" s="11"/>
      <c r="K13" s="14">
        <f t="shared" ref="K13" si="16">J13*K$4</f>
        <v>0</v>
      </c>
      <c r="L13" s="11"/>
      <c r="M13" s="14">
        <f t="shared" ref="M13" si="17">L13*M$4</f>
        <v>0</v>
      </c>
      <c r="N13" s="11"/>
      <c r="O13" s="14">
        <f t="shared" ref="O13" si="18">N13*O$4</f>
        <v>0</v>
      </c>
      <c r="P13" s="11"/>
      <c r="Q13" s="14">
        <f t="shared" ref="Q13" si="19">P13*Q$4</f>
        <v>0</v>
      </c>
      <c r="R13" s="11"/>
      <c r="S13" s="14">
        <f t="shared" ref="S13" si="20">R13*S$4</f>
        <v>0</v>
      </c>
      <c r="T13" s="11">
        <f t="shared" ref="T13" si="21">D13+H13+L13+P13</f>
        <v>1</v>
      </c>
      <c r="U13" s="11">
        <f t="shared" ref="U13" si="22">F13+J13+N13+R13</f>
        <v>0</v>
      </c>
      <c r="V13" s="15">
        <f t="shared" ref="V13" si="23">E13+G13+I13+K13+M13+O13+Q13+S13</f>
        <v>2</v>
      </c>
      <c r="W13" s="30">
        <f t="shared" ref="W13" si="24">V13/90</f>
        <v>2.2222222222222223E-2</v>
      </c>
      <c r="X13" s="40">
        <v>1</v>
      </c>
      <c r="Y13" s="18">
        <v>0.25</v>
      </c>
      <c r="Z13" s="18"/>
      <c r="AA13" s="18"/>
      <c r="AB13" s="18">
        <f t="shared" ref="AB13" si="25">F13+J13+N13+R13</f>
        <v>0</v>
      </c>
    </row>
    <row r="14" spans="1:28" s="16" customFormat="1" ht="76" customHeight="1" x14ac:dyDescent="0.35">
      <c r="A14" s="77"/>
      <c r="B14" s="61"/>
      <c r="C14" s="17" t="s">
        <v>38</v>
      </c>
      <c r="D14" s="11">
        <v>1</v>
      </c>
      <c r="E14" s="12">
        <v>2</v>
      </c>
      <c r="F14" s="11"/>
      <c r="G14" s="13">
        <f t="shared" si="4"/>
        <v>0</v>
      </c>
      <c r="H14" s="11"/>
      <c r="I14" s="14">
        <f t="shared" si="13"/>
        <v>0</v>
      </c>
      <c r="J14" s="11"/>
      <c r="K14" s="14">
        <f t="shared" si="5"/>
        <v>0</v>
      </c>
      <c r="L14" s="11"/>
      <c r="M14" s="14">
        <f t="shared" si="6"/>
        <v>0</v>
      </c>
      <c r="N14" s="11"/>
      <c r="O14" s="14">
        <f t="shared" si="7"/>
        <v>0</v>
      </c>
      <c r="P14" s="11"/>
      <c r="Q14" s="14">
        <f t="shared" si="8"/>
        <v>0</v>
      </c>
      <c r="R14" s="11"/>
      <c r="S14" s="14">
        <f t="shared" si="9"/>
        <v>0</v>
      </c>
      <c r="T14" s="11">
        <f t="shared" si="10"/>
        <v>1</v>
      </c>
      <c r="U14" s="11">
        <f t="shared" si="11"/>
        <v>0</v>
      </c>
      <c r="V14" s="15">
        <f t="shared" si="1"/>
        <v>2</v>
      </c>
      <c r="W14" s="30">
        <f t="shared" si="12"/>
        <v>2.2222222222222223E-2</v>
      </c>
      <c r="X14" s="40">
        <v>1</v>
      </c>
      <c r="Y14" s="18">
        <v>0.25</v>
      </c>
      <c r="Z14" s="18"/>
      <c r="AA14" s="18"/>
      <c r="AB14" s="18">
        <f t="shared" si="2"/>
        <v>0</v>
      </c>
    </row>
    <row r="15" spans="1:28" s="16" customFormat="1" ht="76" customHeight="1" x14ac:dyDescent="0.35">
      <c r="A15" s="76">
        <v>5</v>
      </c>
      <c r="B15" s="62" t="s">
        <v>69</v>
      </c>
      <c r="C15" s="17" t="s">
        <v>68</v>
      </c>
      <c r="D15" s="11"/>
      <c r="E15" s="12"/>
      <c r="F15" s="11"/>
      <c r="G15" s="13"/>
      <c r="H15" s="11"/>
      <c r="I15" s="14"/>
      <c r="J15" s="11">
        <v>1</v>
      </c>
      <c r="K15" s="14">
        <v>6</v>
      </c>
      <c r="L15" s="11"/>
      <c r="M15" s="14"/>
      <c r="N15" s="11"/>
      <c r="O15" s="14"/>
      <c r="P15" s="11"/>
      <c r="Q15" s="14"/>
      <c r="R15" s="11"/>
      <c r="S15" s="14"/>
      <c r="T15" s="11"/>
      <c r="U15" s="11"/>
      <c r="V15" s="15"/>
      <c r="W15" s="30"/>
      <c r="X15" s="40"/>
      <c r="Y15" s="18">
        <v>0.5</v>
      </c>
      <c r="Z15" s="18"/>
      <c r="AA15" s="18"/>
      <c r="AB15" s="18"/>
    </row>
    <row r="16" spans="1:28" s="16" customFormat="1" ht="18" customHeight="1" x14ac:dyDescent="0.35">
      <c r="A16" s="78"/>
      <c r="B16" s="63"/>
      <c r="C16" s="17" t="s">
        <v>44</v>
      </c>
      <c r="D16" s="11">
        <v>1</v>
      </c>
      <c r="E16" s="12">
        <v>2</v>
      </c>
      <c r="F16" s="11"/>
      <c r="G16" s="13">
        <f t="shared" si="4"/>
        <v>0</v>
      </c>
      <c r="H16" s="11"/>
      <c r="I16" s="14">
        <f t="shared" si="13"/>
        <v>0</v>
      </c>
      <c r="J16" s="11"/>
      <c r="K16" s="14">
        <f t="shared" si="5"/>
        <v>0</v>
      </c>
      <c r="L16" s="11"/>
      <c r="M16" s="14">
        <f t="shared" si="6"/>
        <v>0</v>
      </c>
      <c r="N16" s="11"/>
      <c r="O16" s="14">
        <f t="shared" si="7"/>
        <v>0</v>
      </c>
      <c r="P16" s="11"/>
      <c r="Q16" s="14">
        <f t="shared" si="8"/>
        <v>0</v>
      </c>
      <c r="R16" s="11"/>
      <c r="S16" s="14">
        <f t="shared" si="9"/>
        <v>0</v>
      </c>
      <c r="T16" s="11">
        <f t="shared" si="10"/>
        <v>1</v>
      </c>
      <c r="U16" s="11">
        <f t="shared" si="11"/>
        <v>0</v>
      </c>
      <c r="V16" s="15">
        <f t="shared" si="1"/>
        <v>2</v>
      </c>
      <c r="W16" s="30">
        <f t="shared" si="12"/>
        <v>2.2222222222222223E-2</v>
      </c>
      <c r="X16" s="40">
        <v>1</v>
      </c>
      <c r="Y16" s="18">
        <v>0.25</v>
      </c>
      <c r="Z16" s="18"/>
      <c r="AA16" s="18"/>
      <c r="AB16" s="18">
        <f t="shared" si="2"/>
        <v>0</v>
      </c>
    </row>
    <row r="17" spans="1:28" s="16" customFormat="1" ht="59.25" customHeight="1" x14ac:dyDescent="0.35">
      <c r="A17" s="77"/>
      <c r="B17" s="64"/>
      <c r="C17" s="17" t="s">
        <v>45</v>
      </c>
      <c r="D17" s="11">
        <v>1</v>
      </c>
      <c r="E17" s="12">
        <v>2</v>
      </c>
      <c r="F17" s="11"/>
      <c r="G17" s="13">
        <f t="shared" ref="G17:G19" si="26">F17*G$4</f>
        <v>0</v>
      </c>
      <c r="H17" s="11"/>
      <c r="I17" s="14">
        <f t="shared" ref="I17:I19" si="27">H17*I$4</f>
        <v>0</v>
      </c>
      <c r="J17" s="11"/>
      <c r="K17" s="14">
        <f t="shared" ref="K17:K19" si="28">J17*K$4</f>
        <v>0</v>
      </c>
      <c r="L17" s="11"/>
      <c r="M17" s="14">
        <f t="shared" ref="M17:M19" si="29">L17*M$4</f>
        <v>0</v>
      </c>
      <c r="N17" s="11"/>
      <c r="O17" s="13"/>
      <c r="P17" s="11"/>
      <c r="Q17" s="14">
        <f t="shared" ref="Q17:Q19" si="30">P17*Q$4</f>
        <v>0</v>
      </c>
      <c r="R17" s="11"/>
      <c r="S17" s="14">
        <f t="shared" ref="S17:S19" si="31">R17*S$4</f>
        <v>0</v>
      </c>
      <c r="T17" s="11">
        <f t="shared" ref="T17:T19" si="32">D17+H17+L17+P17</f>
        <v>1</v>
      </c>
      <c r="U17" s="11">
        <f t="shared" ref="U17:U19" si="33">F17+J17+N17+R17</f>
        <v>0</v>
      </c>
      <c r="V17" s="15">
        <f t="shared" ref="V17:V19" si="34">E17+G17+I17+K17+M17+O17+Q17+S17</f>
        <v>2</v>
      </c>
      <c r="W17" s="30">
        <f t="shared" ref="W17:W19" si="35">V17/90</f>
        <v>2.2222222222222223E-2</v>
      </c>
      <c r="X17" s="40">
        <v>1</v>
      </c>
      <c r="Y17" s="18">
        <v>0.25</v>
      </c>
      <c r="Z17" s="18"/>
      <c r="AA17" s="18"/>
      <c r="AB17" s="18">
        <f t="shared" si="2"/>
        <v>0</v>
      </c>
    </row>
    <row r="18" spans="1:28" s="16" customFormat="1" ht="59.25" customHeight="1" x14ac:dyDescent="0.35">
      <c r="A18" s="76">
        <v>6</v>
      </c>
      <c r="B18" s="62" t="s">
        <v>46</v>
      </c>
      <c r="C18" s="17" t="s">
        <v>38</v>
      </c>
      <c r="D18" s="11">
        <v>1</v>
      </c>
      <c r="E18" s="12">
        <v>2</v>
      </c>
      <c r="F18" s="11"/>
      <c r="G18" s="13"/>
      <c r="H18" s="11"/>
      <c r="I18" s="14"/>
      <c r="J18" s="11"/>
      <c r="K18" s="14"/>
      <c r="L18" s="11"/>
      <c r="M18" s="14"/>
      <c r="N18" s="11"/>
      <c r="O18" s="13"/>
      <c r="P18" s="11"/>
      <c r="Q18" s="14"/>
      <c r="R18" s="11"/>
      <c r="S18" s="14"/>
      <c r="T18" s="11">
        <f t="shared" si="32"/>
        <v>1</v>
      </c>
      <c r="U18" s="11"/>
      <c r="V18" s="15"/>
      <c r="W18" s="30"/>
      <c r="X18" s="40"/>
      <c r="Y18" s="18">
        <v>0.25</v>
      </c>
      <c r="Z18" s="18"/>
      <c r="AA18" s="18"/>
      <c r="AB18" s="18"/>
    </row>
    <row r="19" spans="1:28" s="16" customFormat="1" ht="18" x14ac:dyDescent="0.35">
      <c r="A19" s="77"/>
      <c r="B19" s="64"/>
      <c r="C19" s="17" t="s">
        <v>48</v>
      </c>
      <c r="D19" s="11">
        <v>1</v>
      </c>
      <c r="E19" s="12">
        <v>2</v>
      </c>
      <c r="F19" s="11"/>
      <c r="G19" s="13">
        <f t="shared" si="26"/>
        <v>0</v>
      </c>
      <c r="H19" s="11"/>
      <c r="I19" s="14">
        <f t="shared" si="27"/>
        <v>0</v>
      </c>
      <c r="J19" s="11"/>
      <c r="K19" s="14">
        <f t="shared" si="28"/>
        <v>0</v>
      </c>
      <c r="L19" s="11"/>
      <c r="M19" s="14">
        <f t="shared" si="29"/>
        <v>0</v>
      </c>
      <c r="N19" s="11"/>
      <c r="O19" s="14">
        <f t="shared" ref="O17:O19" si="36">N19*O$4</f>
        <v>0</v>
      </c>
      <c r="P19" s="11"/>
      <c r="Q19" s="14">
        <f t="shared" si="30"/>
        <v>0</v>
      </c>
      <c r="R19" s="11"/>
      <c r="S19" s="14">
        <f t="shared" si="31"/>
        <v>0</v>
      </c>
      <c r="T19" s="11">
        <f t="shared" si="32"/>
        <v>1</v>
      </c>
      <c r="U19" s="11">
        <f t="shared" si="33"/>
        <v>0</v>
      </c>
      <c r="V19" s="15">
        <f t="shared" si="34"/>
        <v>2</v>
      </c>
      <c r="W19" s="30">
        <f t="shared" si="35"/>
        <v>2.2222222222222223E-2</v>
      </c>
      <c r="X19" s="42">
        <v>0.5</v>
      </c>
      <c r="Y19" s="18">
        <v>0.25</v>
      </c>
      <c r="Z19" s="18"/>
      <c r="AA19" s="18"/>
      <c r="AB19" s="18">
        <f t="shared" si="2"/>
        <v>0</v>
      </c>
    </row>
    <row r="20" spans="1:28" s="16" customFormat="1" ht="60.5" customHeight="1" thickBot="1" x14ac:dyDescent="0.4">
      <c r="A20" s="32">
        <v>7</v>
      </c>
      <c r="B20" s="46" t="s">
        <v>47</v>
      </c>
      <c r="C20" s="17" t="s">
        <v>49</v>
      </c>
      <c r="D20" s="11"/>
      <c r="E20" s="12">
        <f t="shared" si="3"/>
        <v>0</v>
      </c>
      <c r="F20" s="11"/>
      <c r="G20" s="13">
        <f t="shared" si="4"/>
        <v>0</v>
      </c>
      <c r="H20" s="11"/>
      <c r="I20" s="14">
        <f t="shared" si="13"/>
        <v>0</v>
      </c>
      <c r="J20" s="11">
        <v>1</v>
      </c>
      <c r="K20" s="13">
        <v>8</v>
      </c>
      <c r="L20" s="11"/>
      <c r="M20" s="14">
        <f t="shared" si="6"/>
        <v>0</v>
      </c>
      <c r="N20" s="11"/>
      <c r="O20" s="14">
        <f>N20*O$4</f>
        <v>0</v>
      </c>
      <c r="P20" s="11"/>
      <c r="Q20" s="14">
        <f t="shared" si="8"/>
        <v>0</v>
      </c>
      <c r="R20" s="11"/>
      <c r="S20" s="14">
        <f t="shared" si="9"/>
        <v>0</v>
      </c>
      <c r="T20" s="11">
        <f t="shared" si="10"/>
        <v>0</v>
      </c>
      <c r="U20" s="11">
        <f t="shared" si="11"/>
        <v>1</v>
      </c>
      <c r="V20" s="15">
        <f t="shared" si="1"/>
        <v>8</v>
      </c>
      <c r="W20" s="30">
        <f t="shared" si="12"/>
        <v>8.8888888888888892E-2</v>
      </c>
      <c r="X20" s="40">
        <v>2</v>
      </c>
      <c r="Y20" s="18">
        <v>1</v>
      </c>
      <c r="Z20" s="18"/>
      <c r="AA20" s="18"/>
      <c r="AB20" s="18">
        <f t="shared" si="2"/>
        <v>1</v>
      </c>
    </row>
    <row r="21" spans="1:28" s="39" customFormat="1" ht="18.5" thickBot="1" x14ac:dyDescent="0.4">
      <c r="A21" s="32">
        <v>8</v>
      </c>
      <c r="B21" s="47" t="s">
        <v>50</v>
      </c>
      <c r="C21" s="17" t="s">
        <v>51</v>
      </c>
      <c r="D21" s="33">
        <v>1</v>
      </c>
      <c r="E21" s="34">
        <v>2</v>
      </c>
      <c r="F21" s="33"/>
      <c r="G21" s="35">
        <f t="shared" ref="G21" si="37">F21*G$4</f>
        <v>0</v>
      </c>
      <c r="H21" s="33"/>
      <c r="I21" s="34">
        <f t="shared" ref="I21" si="38">H21*I$4</f>
        <v>0</v>
      </c>
      <c r="J21" s="33"/>
      <c r="K21" s="34">
        <f t="shared" ref="K21" si="39">J21*K$4</f>
        <v>0</v>
      </c>
      <c r="L21" s="33"/>
      <c r="M21" s="34">
        <f t="shared" ref="M21" si="40">L21*M$4</f>
        <v>0</v>
      </c>
      <c r="N21" s="33"/>
      <c r="O21" s="35">
        <f t="shared" ref="O21" si="41">N21*O$4</f>
        <v>0</v>
      </c>
      <c r="P21" s="33"/>
      <c r="Q21" s="34">
        <f t="shared" ref="Q21" si="42">P21*Q$4</f>
        <v>0</v>
      </c>
      <c r="R21" s="33"/>
      <c r="S21" s="34">
        <f t="shared" ref="S21" si="43">R21*S$4</f>
        <v>0</v>
      </c>
      <c r="T21" s="33">
        <f t="shared" ref="T21:T22" si="44">D21+H21+L21+P21</f>
        <v>1</v>
      </c>
      <c r="U21" s="33">
        <f t="shared" ref="U21" si="45">F21+J21+N21+R21</f>
        <v>0</v>
      </c>
      <c r="V21" s="36">
        <f t="shared" ref="V21" si="46">E21+G21+I21+K21+M21+O21+Q21+S21</f>
        <v>2</v>
      </c>
      <c r="W21" s="37">
        <f t="shared" ref="W21" si="47">V21/90</f>
        <v>2.2222222222222223E-2</v>
      </c>
      <c r="X21" s="40">
        <v>2</v>
      </c>
      <c r="Y21" s="38">
        <v>0.25</v>
      </c>
      <c r="Z21" s="38"/>
      <c r="AA21" s="38"/>
      <c r="AB21" s="18">
        <f t="shared" si="2"/>
        <v>0</v>
      </c>
    </row>
    <row r="22" spans="1:28" s="39" customFormat="1" ht="18" x14ac:dyDescent="0.35">
      <c r="A22" s="32">
        <v>9</v>
      </c>
      <c r="B22" s="75" t="s">
        <v>70</v>
      </c>
      <c r="C22" s="17" t="s">
        <v>71</v>
      </c>
      <c r="D22" s="33">
        <v>1</v>
      </c>
      <c r="E22" s="34">
        <v>2</v>
      </c>
      <c r="F22" s="33"/>
      <c r="G22" s="35"/>
      <c r="H22" s="33"/>
      <c r="I22" s="34"/>
      <c r="J22" s="33"/>
      <c r="K22" s="34"/>
      <c r="L22" s="33"/>
      <c r="M22" s="34"/>
      <c r="N22" s="33"/>
      <c r="O22" s="35"/>
      <c r="P22" s="33"/>
      <c r="Q22" s="34"/>
      <c r="R22" s="33"/>
      <c r="S22" s="34"/>
      <c r="T22" s="33">
        <f t="shared" si="44"/>
        <v>1</v>
      </c>
      <c r="U22" s="33"/>
      <c r="V22" s="36"/>
      <c r="W22" s="37"/>
      <c r="X22" s="40"/>
      <c r="Y22" s="38">
        <v>0.25</v>
      </c>
      <c r="Z22" s="38"/>
      <c r="AA22" s="38"/>
      <c r="AB22" s="18"/>
    </row>
    <row r="23" spans="1:28" s="16" customFormat="1" ht="18" x14ac:dyDescent="0.35">
      <c r="A23" s="76">
        <v>10</v>
      </c>
      <c r="B23" s="65" t="s">
        <v>52</v>
      </c>
      <c r="C23" s="17" t="s">
        <v>54</v>
      </c>
      <c r="D23" s="11">
        <v>1</v>
      </c>
      <c r="E23" s="14">
        <v>3</v>
      </c>
      <c r="F23" s="11"/>
      <c r="G23" s="13"/>
      <c r="H23" s="11">
        <v>1</v>
      </c>
      <c r="I23" s="14">
        <v>4</v>
      </c>
      <c r="J23" s="11"/>
      <c r="K23" s="13">
        <f t="shared" ref="K23" si="48">J23*K$4</f>
        <v>0</v>
      </c>
      <c r="L23" s="11"/>
      <c r="M23" s="14">
        <f t="shared" ref="M23" si="49">L23*M$4</f>
        <v>0</v>
      </c>
      <c r="N23" s="11"/>
      <c r="O23" s="14">
        <f t="shared" ref="O23" si="50">N23*O$4</f>
        <v>0</v>
      </c>
      <c r="P23" s="11"/>
      <c r="Q23" s="14">
        <f t="shared" ref="Q23" si="51">P23*Q$4</f>
        <v>0</v>
      </c>
      <c r="R23" s="11"/>
      <c r="S23" s="14">
        <f t="shared" ref="S23" si="52">R23*S$4</f>
        <v>0</v>
      </c>
      <c r="T23" s="11">
        <f t="shared" ref="T23" si="53">D23+H23+L23+P23</f>
        <v>2</v>
      </c>
      <c r="U23" s="11">
        <f t="shared" ref="U23" si="54">F23+J23+N23+R23</f>
        <v>0</v>
      </c>
      <c r="V23" s="15">
        <f t="shared" ref="V23" si="55">E23+G23+I23+K23+M23+O23+Q23+S23</f>
        <v>7</v>
      </c>
      <c r="W23" s="30">
        <f t="shared" ref="W23" si="56">V23/90</f>
        <v>7.7777777777777779E-2</v>
      </c>
      <c r="X23" s="42">
        <v>0.5</v>
      </c>
      <c r="Y23" s="18">
        <v>0.75</v>
      </c>
      <c r="Z23" s="18"/>
      <c r="AA23" s="18"/>
      <c r="AB23" s="18">
        <f t="shared" si="2"/>
        <v>0</v>
      </c>
    </row>
    <row r="24" spans="1:28" s="16" customFormat="1" ht="18" x14ac:dyDescent="0.35">
      <c r="A24" s="77"/>
      <c r="B24" s="66"/>
      <c r="C24" s="17" t="s">
        <v>53</v>
      </c>
      <c r="D24" s="11"/>
      <c r="E24" s="14">
        <f t="shared" si="3"/>
        <v>0</v>
      </c>
      <c r="F24" s="11"/>
      <c r="G24" s="13"/>
      <c r="H24" s="11">
        <v>1</v>
      </c>
      <c r="I24" s="14">
        <v>4</v>
      </c>
      <c r="J24" s="11"/>
      <c r="K24" s="13">
        <f t="shared" si="5"/>
        <v>0</v>
      </c>
      <c r="L24" s="11"/>
      <c r="M24" s="14">
        <f t="shared" si="6"/>
        <v>0</v>
      </c>
      <c r="N24" s="11"/>
      <c r="O24" s="13">
        <f t="shared" si="7"/>
        <v>0</v>
      </c>
      <c r="P24" s="11"/>
      <c r="Q24" s="14">
        <f t="shared" si="8"/>
        <v>0</v>
      </c>
      <c r="R24" s="11"/>
      <c r="S24" s="14">
        <f t="shared" si="9"/>
        <v>0</v>
      </c>
      <c r="T24" s="11">
        <f t="shared" si="10"/>
        <v>1</v>
      </c>
      <c r="U24" s="11">
        <f t="shared" si="11"/>
        <v>0</v>
      </c>
      <c r="V24" s="15">
        <f t="shared" si="1"/>
        <v>4</v>
      </c>
      <c r="W24" s="30">
        <f t="shared" si="12"/>
        <v>4.4444444444444446E-2</v>
      </c>
      <c r="X24" s="42">
        <v>0.5</v>
      </c>
      <c r="Y24" s="18">
        <v>0.5</v>
      </c>
      <c r="Z24" s="18"/>
      <c r="AA24" s="18"/>
      <c r="AB24" s="18">
        <f t="shared" si="2"/>
        <v>0</v>
      </c>
    </row>
    <row r="25" spans="1:28" s="16" customFormat="1" ht="70.5" thickBot="1" x14ac:dyDescent="0.4">
      <c r="A25" s="32">
        <v>11</v>
      </c>
      <c r="B25" s="74" t="s">
        <v>64</v>
      </c>
      <c r="C25" s="17" t="s">
        <v>64</v>
      </c>
      <c r="D25" s="11">
        <v>1</v>
      </c>
      <c r="E25" s="14">
        <v>2</v>
      </c>
      <c r="F25" s="11"/>
      <c r="G25" s="13"/>
      <c r="H25" s="11"/>
      <c r="I25" s="14"/>
      <c r="J25" s="11"/>
      <c r="K25" s="13"/>
      <c r="L25" s="11"/>
      <c r="M25" s="14"/>
      <c r="N25" s="11"/>
      <c r="O25" s="13"/>
      <c r="P25" s="11"/>
      <c r="Q25" s="14"/>
      <c r="R25" s="11"/>
      <c r="S25" s="14"/>
      <c r="T25" s="11"/>
      <c r="U25" s="11"/>
      <c r="V25" s="15"/>
      <c r="W25" s="30"/>
      <c r="X25" s="42"/>
      <c r="Y25" s="18">
        <v>0.25</v>
      </c>
      <c r="Z25" s="18"/>
      <c r="AA25" s="18"/>
      <c r="AB25" s="18"/>
    </row>
    <row r="26" spans="1:28" s="16" customFormat="1" ht="36.5" thickBot="1" x14ac:dyDescent="0.4">
      <c r="A26" s="32">
        <v>12</v>
      </c>
      <c r="B26" s="47" t="s">
        <v>56</v>
      </c>
      <c r="C26" s="17" t="s">
        <v>60</v>
      </c>
      <c r="D26" s="11">
        <v>1</v>
      </c>
      <c r="E26" s="14">
        <v>2</v>
      </c>
      <c r="F26" s="11"/>
      <c r="G26" s="13"/>
      <c r="H26" s="11"/>
      <c r="I26" s="14"/>
      <c r="J26" s="11"/>
      <c r="K26" s="13"/>
      <c r="L26" s="11"/>
      <c r="M26" s="14"/>
      <c r="N26" s="11"/>
      <c r="O26" s="13"/>
      <c r="P26" s="11"/>
      <c r="Q26" s="14"/>
      <c r="R26" s="11"/>
      <c r="S26" s="14"/>
      <c r="T26" s="11"/>
      <c r="U26" s="11"/>
      <c r="V26" s="15"/>
      <c r="W26" s="30"/>
      <c r="X26" s="40"/>
      <c r="Y26" s="18">
        <v>0.25</v>
      </c>
      <c r="Z26" s="18"/>
      <c r="AA26" s="18"/>
      <c r="AB26" s="18"/>
    </row>
    <row r="27" spans="1:28" s="16" customFormat="1" ht="70.5" thickBot="1" x14ac:dyDescent="0.4">
      <c r="A27" s="32">
        <v>13</v>
      </c>
      <c r="B27" s="47" t="s">
        <v>57</v>
      </c>
      <c r="C27" s="17" t="s">
        <v>61</v>
      </c>
      <c r="D27" s="11"/>
      <c r="E27" s="14"/>
      <c r="F27" s="11"/>
      <c r="G27" s="13"/>
      <c r="H27" s="11"/>
      <c r="I27" s="14"/>
      <c r="J27" s="11">
        <v>1</v>
      </c>
      <c r="K27" s="13">
        <v>8</v>
      </c>
      <c r="L27" s="11"/>
      <c r="M27" s="14"/>
      <c r="N27" s="11"/>
      <c r="O27" s="13"/>
      <c r="P27" s="11"/>
      <c r="Q27" s="14"/>
      <c r="R27" s="11"/>
      <c r="S27" s="14"/>
      <c r="T27" s="11"/>
      <c r="U27" s="11"/>
      <c r="V27" s="15"/>
      <c r="W27" s="30"/>
      <c r="X27" s="40"/>
      <c r="Y27" s="18">
        <v>1</v>
      </c>
      <c r="Z27" s="18"/>
      <c r="AA27" s="18"/>
      <c r="AB27" s="18"/>
    </row>
    <row r="28" spans="1:28" s="16" customFormat="1" ht="70.5" thickBot="1" x14ac:dyDescent="0.4">
      <c r="A28" s="32">
        <v>14</v>
      </c>
      <c r="B28" s="47" t="s">
        <v>58</v>
      </c>
      <c r="C28" s="17" t="s">
        <v>58</v>
      </c>
      <c r="D28" s="11"/>
      <c r="E28" s="14"/>
      <c r="F28" s="11"/>
      <c r="G28" s="13"/>
      <c r="H28" s="11"/>
      <c r="I28" s="14"/>
      <c r="J28" s="11"/>
      <c r="K28" s="13"/>
      <c r="L28" s="11"/>
      <c r="M28" s="14"/>
      <c r="N28" s="11"/>
      <c r="O28" s="13"/>
      <c r="P28" s="11"/>
      <c r="Q28" s="14"/>
      <c r="R28" s="11">
        <v>1</v>
      </c>
      <c r="S28" s="14">
        <v>11</v>
      </c>
      <c r="T28" s="11"/>
      <c r="U28" s="11"/>
      <c r="V28" s="15"/>
      <c r="W28" s="30"/>
      <c r="X28" s="40"/>
      <c r="Y28" s="18">
        <v>0.5</v>
      </c>
      <c r="Z28" s="18"/>
      <c r="AA28" s="18"/>
      <c r="AB28" s="18"/>
    </row>
    <row r="29" spans="1:28" s="16" customFormat="1" ht="88" thickBot="1" x14ac:dyDescent="0.4">
      <c r="A29" s="32">
        <v>15</v>
      </c>
      <c r="B29" s="47" t="s">
        <v>59</v>
      </c>
      <c r="C29" s="17" t="s">
        <v>59</v>
      </c>
      <c r="D29" s="11">
        <v>1</v>
      </c>
      <c r="E29" s="14">
        <v>2</v>
      </c>
      <c r="F29" s="11"/>
      <c r="G29" s="13"/>
      <c r="H29" s="11"/>
      <c r="I29" s="14"/>
      <c r="J29" s="11"/>
      <c r="K29" s="13"/>
      <c r="L29" s="11"/>
      <c r="M29" s="14"/>
      <c r="N29" s="11"/>
      <c r="O29" s="13"/>
      <c r="P29" s="11"/>
      <c r="Q29" s="14"/>
      <c r="R29" s="11"/>
      <c r="S29" s="14"/>
      <c r="T29" s="11"/>
      <c r="U29" s="11"/>
      <c r="V29" s="15"/>
      <c r="W29" s="30"/>
      <c r="X29" s="40"/>
      <c r="Y29" s="18">
        <v>0.25</v>
      </c>
      <c r="Z29" s="18"/>
      <c r="AA29" s="18"/>
      <c r="AB29" s="18"/>
    </row>
    <row r="30" spans="1:28" s="16" customFormat="1" ht="35.5" thickBot="1" x14ac:dyDescent="0.4">
      <c r="A30" s="32">
        <v>16</v>
      </c>
      <c r="B30" s="47" t="s">
        <v>62</v>
      </c>
      <c r="C30" s="17" t="s">
        <v>63</v>
      </c>
      <c r="D30" s="11"/>
      <c r="E30" s="14"/>
      <c r="F30" s="11"/>
      <c r="G30" s="13"/>
      <c r="H30" s="11">
        <v>1</v>
      </c>
      <c r="I30" s="14">
        <v>4</v>
      </c>
      <c r="J30" s="11"/>
      <c r="K30" s="13"/>
      <c r="L30" s="11"/>
      <c r="M30" s="14"/>
      <c r="N30" s="11"/>
      <c r="O30" s="13"/>
      <c r="P30" s="11"/>
      <c r="Q30" s="14"/>
      <c r="R30" s="11"/>
      <c r="S30" s="14"/>
      <c r="T30" s="11"/>
      <c r="U30" s="11"/>
      <c r="V30" s="15"/>
      <c r="W30" s="30"/>
      <c r="X30" s="40"/>
      <c r="Y30" s="18">
        <v>0.5</v>
      </c>
      <c r="Z30" s="18"/>
      <c r="AA30" s="18"/>
      <c r="AB30" s="18"/>
    </row>
    <row r="31" spans="1:28" s="16" customFormat="1" ht="70.5" thickBot="1" x14ac:dyDescent="0.4">
      <c r="A31" s="32">
        <v>17</v>
      </c>
      <c r="B31" s="47" t="s">
        <v>66</v>
      </c>
      <c r="C31" s="17" t="s">
        <v>67</v>
      </c>
      <c r="D31" s="11"/>
      <c r="E31" s="14"/>
      <c r="F31" s="11"/>
      <c r="G31" s="13"/>
      <c r="H31" s="11"/>
      <c r="I31" s="14"/>
      <c r="J31" s="11"/>
      <c r="K31" s="13"/>
      <c r="L31" s="11"/>
      <c r="M31" s="14"/>
      <c r="N31" s="11">
        <v>1</v>
      </c>
      <c r="O31" s="13">
        <v>5</v>
      </c>
      <c r="P31" s="11"/>
      <c r="Q31" s="14"/>
      <c r="R31" s="11"/>
      <c r="S31" s="14"/>
      <c r="T31" s="11"/>
      <c r="U31" s="11"/>
      <c r="V31" s="15"/>
      <c r="W31" s="30"/>
      <c r="X31" s="40"/>
      <c r="Y31" s="18">
        <v>0.5</v>
      </c>
      <c r="Z31" s="18"/>
      <c r="AA31" s="18"/>
      <c r="AB31" s="18"/>
    </row>
    <row r="32" spans="1:28" s="16" customFormat="1" ht="35.5" thickBot="1" x14ac:dyDescent="0.4">
      <c r="A32" s="32">
        <v>18</v>
      </c>
      <c r="B32" s="47" t="s">
        <v>55</v>
      </c>
      <c r="C32" s="17" t="s">
        <v>65</v>
      </c>
      <c r="D32" s="11">
        <v>1</v>
      </c>
      <c r="E32" s="14">
        <v>2</v>
      </c>
      <c r="F32" s="11"/>
      <c r="G32" s="13">
        <f t="shared" si="4"/>
        <v>0</v>
      </c>
      <c r="H32" s="11"/>
      <c r="I32" s="14">
        <f t="shared" si="13"/>
        <v>0</v>
      </c>
      <c r="J32" s="11"/>
      <c r="K32" s="14">
        <f t="shared" si="5"/>
        <v>0</v>
      </c>
      <c r="L32" s="11"/>
      <c r="M32" s="14">
        <f t="shared" si="6"/>
        <v>0</v>
      </c>
      <c r="N32" s="11"/>
      <c r="O32" s="13">
        <f t="shared" si="7"/>
        <v>0</v>
      </c>
      <c r="P32" s="11"/>
      <c r="Q32" s="14">
        <f t="shared" si="8"/>
        <v>0</v>
      </c>
      <c r="R32" s="11">
        <v>1</v>
      </c>
      <c r="S32" s="14">
        <v>11</v>
      </c>
      <c r="T32" s="11">
        <f t="shared" si="10"/>
        <v>1</v>
      </c>
      <c r="U32" s="11">
        <f t="shared" si="11"/>
        <v>1</v>
      </c>
      <c r="V32" s="15">
        <f t="shared" si="1"/>
        <v>13</v>
      </c>
      <c r="W32" s="30">
        <f t="shared" si="12"/>
        <v>0.14444444444444443</v>
      </c>
      <c r="X32" s="40">
        <v>2</v>
      </c>
      <c r="Y32" s="18">
        <v>0.25</v>
      </c>
      <c r="Z32" s="18"/>
      <c r="AA32" s="18"/>
      <c r="AB32" s="18">
        <f t="shared" si="2"/>
        <v>1</v>
      </c>
    </row>
    <row r="33" spans="1:28" s="24" customFormat="1" ht="34.15" customHeight="1" x14ac:dyDescent="0.35">
      <c r="A33" s="53" t="s">
        <v>28</v>
      </c>
      <c r="B33" s="54"/>
      <c r="C33" s="19"/>
      <c r="D33" s="20">
        <v>16</v>
      </c>
      <c r="E33" s="20">
        <f>SUM(E10:E32)</f>
        <v>31</v>
      </c>
      <c r="F33" s="20">
        <f>SUM(F9:F32)</f>
        <v>0</v>
      </c>
      <c r="G33" s="31">
        <f>SUM(G10:G32)</f>
        <v>0</v>
      </c>
      <c r="H33" s="20">
        <f>SUM(H10:H32)</f>
        <v>4</v>
      </c>
      <c r="I33" s="20">
        <f>SUM(I10:I32)</f>
        <v>16</v>
      </c>
      <c r="J33" s="20">
        <f>SUM(J10:J32)</f>
        <v>4</v>
      </c>
      <c r="K33" s="31">
        <f>SUM(K10:K32)</f>
        <v>27</v>
      </c>
      <c r="L33" s="20">
        <f>SUM(L10:L32)</f>
        <v>0</v>
      </c>
      <c r="M33" s="20">
        <f>SUM(M10:M32)</f>
        <v>0</v>
      </c>
      <c r="N33" s="20">
        <f>SUM(N10:N32)</f>
        <v>1</v>
      </c>
      <c r="O33" s="31">
        <f>SUM(O10:O32)</f>
        <v>5</v>
      </c>
      <c r="P33" s="20">
        <f>SUM(P10:P32)</f>
        <v>0</v>
      </c>
      <c r="Q33" s="20">
        <f>SUM(Q10:Q32)</f>
        <v>0</v>
      </c>
      <c r="R33" s="20">
        <f>SUM(R10:R32)</f>
        <v>2</v>
      </c>
      <c r="S33" s="31">
        <f>SUM(S10:S32)</f>
        <v>22</v>
      </c>
      <c r="T33" s="20">
        <f>SUM(T10:T32)</f>
        <v>15</v>
      </c>
      <c r="U33" s="20">
        <f>SUM(U10:U32)</f>
        <v>3</v>
      </c>
      <c r="V33" s="43">
        <v>90</v>
      </c>
      <c r="W33" s="21">
        <f>SUM(W10:W32)</f>
        <v>0.6333333333333333</v>
      </c>
      <c r="X33" s="41">
        <f>SUM(X9:X32)</f>
        <v>18.5</v>
      </c>
      <c r="Y33" s="22">
        <f>SUM(Y9:Y32)</f>
        <v>10</v>
      </c>
      <c r="Z33" s="22">
        <f>SUM(Z10:Z32)</f>
        <v>0</v>
      </c>
      <c r="AA33" s="22">
        <f>SUM(AA10:AA32)</f>
        <v>0</v>
      </c>
      <c r="AB33" s="23">
        <f xml:space="preserve"> SUM(AB9:AB32)</f>
        <v>3</v>
      </c>
    </row>
    <row r="34" spans="1:28" s="16" customFormat="1" ht="34.15" customHeight="1" x14ac:dyDescent="0.35">
      <c r="A34" s="69" t="s">
        <v>29</v>
      </c>
      <c r="B34" s="71"/>
      <c r="C34" s="19"/>
      <c r="D34" s="72">
        <v>0.4</v>
      </c>
      <c r="E34" s="73"/>
      <c r="F34" s="73"/>
      <c r="G34" s="73"/>
      <c r="H34" s="72">
        <v>0.5</v>
      </c>
      <c r="I34" s="73"/>
      <c r="J34" s="73"/>
      <c r="K34" s="73"/>
      <c r="L34" s="72">
        <f t="shared" ref="L34" si="57">L35/$W$35</f>
        <v>0.05</v>
      </c>
      <c r="M34" s="73"/>
      <c r="N34" s="73"/>
      <c r="O34" s="73"/>
      <c r="P34" s="72">
        <f t="shared" ref="P34" si="58">P35/$W$35</f>
        <v>0.05</v>
      </c>
      <c r="Q34" s="73"/>
      <c r="R34" s="73"/>
      <c r="S34" s="73"/>
      <c r="T34" s="25"/>
      <c r="U34" s="25"/>
      <c r="V34" s="25"/>
      <c r="W34" s="26">
        <f>SUM(D34:S34)</f>
        <v>1</v>
      </c>
      <c r="X34" s="26"/>
      <c r="Y34" s="18"/>
      <c r="Z34" s="18"/>
      <c r="AA34" s="18"/>
      <c r="AB34" s="18"/>
    </row>
    <row r="35" spans="1:28" s="16" customFormat="1" ht="34.15" customHeight="1" x14ac:dyDescent="0.35">
      <c r="A35" s="67" t="s">
        <v>30</v>
      </c>
      <c r="B35" s="68"/>
      <c r="C35" s="27"/>
      <c r="D35" s="69">
        <v>4</v>
      </c>
      <c r="E35" s="70"/>
      <c r="F35" s="70"/>
      <c r="G35" s="71"/>
      <c r="H35" s="69">
        <v>5</v>
      </c>
      <c r="I35" s="70"/>
      <c r="J35" s="70"/>
      <c r="K35" s="71"/>
      <c r="L35" s="69">
        <v>0.5</v>
      </c>
      <c r="M35" s="70"/>
      <c r="N35" s="70"/>
      <c r="O35" s="71"/>
      <c r="P35" s="69">
        <v>0.5</v>
      </c>
      <c r="Q35" s="70"/>
      <c r="R35" s="70"/>
      <c r="S35" s="71"/>
      <c r="T35" s="25"/>
      <c r="U35" s="25"/>
      <c r="V35" s="25"/>
      <c r="W35" s="28">
        <f>SUM(D35:S35)</f>
        <v>10</v>
      </c>
      <c r="X35" s="25"/>
      <c r="Y35" s="18"/>
      <c r="Z35" s="18"/>
      <c r="AA35" s="18"/>
      <c r="AB35" s="18"/>
    </row>
  </sheetData>
  <mergeCells count="39">
    <mergeCell ref="A18:A19"/>
    <mergeCell ref="B18:B19"/>
    <mergeCell ref="A23:A24"/>
    <mergeCell ref="B15:B17"/>
    <mergeCell ref="A10:A11"/>
    <mergeCell ref="A13:A14"/>
    <mergeCell ref="A15:A17"/>
    <mergeCell ref="L35:O35"/>
    <mergeCell ref="P35:S35"/>
    <mergeCell ref="A34:B34"/>
    <mergeCell ref="D34:G34"/>
    <mergeCell ref="H34:K34"/>
    <mergeCell ref="L34:O34"/>
    <mergeCell ref="P34:S34"/>
    <mergeCell ref="B23:B24"/>
    <mergeCell ref="A35:B35"/>
    <mergeCell ref="D35:G35"/>
    <mergeCell ref="H35:K35"/>
    <mergeCell ref="B13:B14"/>
    <mergeCell ref="H7:K7"/>
    <mergeCell ref="L7:O7"/>
    <mergeCell ref="P7:S7"/>
    <mergeCell ref="B10:B11"/>
    <mergeCell ref="A33:B33"/>
    <mergeCell ref="A2:AB2"/>
    <mergeCell ref="A3:AB3"/>
    <mergeCell ref="A6:A8"/>
    <mergeCell ref="B6:B8"/>
    <mergeCell ref="C6:C8"/>
    <mergeCell ref="D6:S6"/>
    <mergeCell ref="T6:U7"/>
    <mergeCell ref="V6:V8"/>
    <mergeCell ref="W6:W8"/>
    <mergeCell ref="X6:X8"/>
    <mergeCell ref="Y6:Y8"/>
    <mergeCell ref="Z6:Z8"/>
    <mergeCell ref="AA6:AA8"/>
    <mergeCell ref="AB6:AB8"/>
    <mergeCell ref="D7:G7"/>
  </mergeCells>
  <phoneticPr fontId="13" type="noConversion"/>
  <pageMargins left="0.7" right="0.7" top="0.75" bottom="0.75" header="0.3" footer="0.3"/>
  <pageSetup paperSize="9" scale="56"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một số lưu ý</vt:lpstr>
      <vt:lpstr>TL100%</vt:lpstr>
      <vt:lpstr>'TL100%'!Print_Area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Website VnTeach.Com</cp:keywords>
  <cp:lastPrinted>2020-11-02T15:20:02Z</cp:lastPrinted>
  <dcterms:created xsi:type="dcterms:W3CDTF">2020-10-30T11:23:21Z</dcterms:created>
  <dcterms:modified xsi:type="dcterms:W3CDTF">2022-01-04T12:29:30Z</dcterms:modified>
</cp:coreProperties>
</file>